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red\OneDrive\Desktop\"/>
    </mc:Choice>
  </mc:AlternateContent>
  <xr:revisionPtr revIDLastSave="0" documentId="13_ncr:1_{3651000B-D36F-4512-BF5D-8CF5BB52A9D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vestment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F30" i="1"/>
  <c r="K9" i="1"/>
  <c r="K10" i="1"/>
  <c r="K11" i="1"/>
  <c r="K12" i="1"/>
  <c r="K13" i="1"/>
  <c r="K14" i="1"/>
  <c r="K15" i="1"/>
  <c r="I9" i="1"/>
  <c r="I10" i="1"/>
  <c r="I11" i="1"/>
  <c r="I12" i="1"/>
  <c r="I13" i="1"/>
  <c r="I14" i="1"/>
  <c r="I15" i="1"/>
  <c r="C24" i="1"/>
  <c r="C25" i="1"/>
  <c r="C26" i="1"/>
  <c r="C27" i="1"/>
  <c r="C28" i="1"/>
  <c r="C23" i="1"/>
  <c r="D3" i="1"/>
  <c r="C6" i="1" s="1"/>
  <c r="C7" i="1" s="1"/>
  <c r="C18" i="1" s="1"/>
  <c r="F29" i="1"/>
  <c r="F28" i="1"/>
  <c r="G28" i="1" s="1"/>
  <c r="F27" i="1"/>
  <c r="F26" i="1"/>
  <c r="F25" i="1"/>
  <c r="F21" i="1"/>
  <c r="F22" i="1"/>
  <c r="F23" i="1"/>
  <c r="F24" i="1"/>
  <c r="G29" i="1" l="1"/>
  <c r="G27" i="1"/>
  <c r="G26" i="1"/>
  <c r="G30" i="1"/>
  <c r="G25" i="1"/>
  <c r="G24" i="1"/>
  <c r="G23" i="1"/>
  <c r="G22" i="1"/>
  <c r="G21" i="1"/>
  <c r="K16" i="1"/>
  <c r="C11" i="1" s="1"/>
  <c r="I16" i="1"/>
  <c r="I17" i="1" s="1"/>
  <c r="N16" i="1" s="1"/>
  <c r="J30" i="1"/>
  <c r="L12" i="1"/>
  <c r="L10" i="1"/>
  <c r="L11" i="1"/>
  <c r="J29" i="1"/>
  <c r="J28" i="1"/>
  <c r="D18" i="1"/>
  <c r="J22" i="1" s="1"/>
  <c r="K17" i="1" l="1"/>
  <c r="C10" i="1"/>
  <c r="C13" i="1" s="1"/>
  <c r="J23" i="1"/>
  <c r="J24" i="1"/>
  <c r="J25" i="1"/>
  <c r="J26" i="1"/>
  <c r="J27" i="1"/>
  <c r="J21" i="1"/>
  <c r="L13" i="1"/>
  <c r="L14" i="1"/>
  <c r="L15" i="1"/>
  <c r="L9" i="1"/>
  <c r="G16" i="1"/>
  <c r="C19" i="1" l="1"/>
  <c r="L16" i="1"/>
  <c r="C14" i="1" l="1"/>
  <c r="D19" i="1"/>
  <c r="L17" i="1"/>
  <c r="C22" i="1" l="1"/>
  <c r="D22" i="1" s="1"/>
  <c r="C21" i="1"/>
  <c r="D21" i="1" s="1"/>
  <c r="C20" i="1"/>
  <c r="D20" i="1" l="1"/>
  <c r="C29" i="1"/>
  <c r="H22" i="1" l="1"/>
  <c r="H23" i="1" s="1"/>
  <c r="H24" i="1" s="1"/>
  <c r="H25" i="1" s="1"/>
  <c r="H26" i="1" s="1"/>
  <c r="H27" i="1" s="1"/>
  <c r="H28" i="1" s="1"/>
  <c r="H29" i="1" s="1"/>
  <c r="H21" i="1"/>
  <c r="I21" i="1" s="1"/>
  <c r="D30" i="1"/>
  <c r="D29" i="1"/>
  <c r="D31" i="1" s="1"/>
  <c r="I29" i="1" l="1"/>
  <c r="L29" i="1" s="1"/>
  <c r="H30" i="1"/>
  <c r="I30" i="1" s="1"/>
  <c r="I22" i="1"/>
  <c r="L22" i="1" s="1"/>
  <c r="L21" i="1"/>
  <c r="M21" i="1"/>
  <c r="K21" i="1"/>
  <c r="C31" i="1"/>
  <c r="M4" i="1"/>
  <c r="C30" i="1"/>
  <c r="M2" i="1"/>
  <c r="M3" i="1"/>
  <c r="I23" i="1"/>
  <c r="L23" i="1" s="1"/>
  <c r="M29" i="1" l="1"/>
  <c r="K29" i="1"/>
  <c r="N29" i="1" s="1"/>
  <c r="O21" i="1"/>
  <c r="M30" i="1"/>
  <c r="L30" i="1"/>
  <c r="K30" i="1"/>
  <c r="N30" i="1" s="1"/>
  <c r="K22" i="1"/>
  <c r="O22" i="1" s="1"/>
  <c r="M22" i="1"/>
  <c r="N21" i="1"/>
  <c r="M23" i="1"/>
  <c r="K23" i="1"/>
  <c r="I24" i="1"/>
  <c r="L24" i="1" s="1"/>
  <c r="N22" i="1" l="1"/>
  <c r="N23" i="1"/>
  <c r="O23" i="1"/>
  <c r="K24" i="1"/>
  <c r="M24" i="1"/>
  <c r="I25" i="1"/>
  <c r="L25" i="1" s="1"/>
  <c r="N24" i="1" l="1"/>
  <c r="O24" i="1"/>
  <c r="K25" i="1"/>
  <c r="N25" i="1" s="1"/>
  <c r="M25" i="1"/>
  <c r="I26" i="1"/>
  <c r="L26" i="1" s="1"/>
  <c r="O25" i="1" l="1"/>
  <c r="I27" i="1"/>
  <c r="L27" i="1" s="1"/>
  <c r="I28" i="1"/>
  <c r="L28" i="1" s="1"/>
  <c r="K26" i="1"/>
  <c r="M26" i="1"/>
  <c r="K27" i="1" l="1"/>
  <c r="O27" i="1" s="1"/>
  <c r="M27" i="1"/>
  <c r="N26" i="1"/>
  <c r="O26" i="1"/>
  <c r="K28" i="1"/>
  <c r="M28" i="1"/>
  <c r="O28" i="1" l="1"/>
  <c r="O29" i="1"/>
  <c r="O30" i="1"/>
  <c r="N27" i="1"/>
  <c r="N28" i="1"/>
</calcChain>
</file>

<file path=xl/sharedStrings.xml><?xml version="1.0" encoding="utf-8"?>
<sst xmlns="http://schemas.openxmlformats.org/spreadsheetml/2006/main" count="66" uniqueCount="63">
  <si>
    <t>Year</t>
  </si>
  <si>
    <t>Assumptions</t>
  </si>
  <si>
    <t>Mortgage Amount</t>
  </si>
  <si>
    <t>Monthly Payment</t>
  </si>
  <si>
    <t>Mortgage</t>
  </si>
  <si>
    <t>Maintenance</t>
  </si>
  <si>
    <t>Reserve</t>
  </si>
  <si>
    <t>Years</t>
  </si>
  <si>
    <t>Taxes</t>
  </si>
  <si>
    <t>Insurance</t>
  </si>
  <si>
    <t>Utilities</t>
  </si>
  <si>
    <t>Accounting</t>
  </si>
  <si>
    <t>Total Expenses</t>
  </si>
  <si>
    <t>DSCR</t>
  </si>
  <si>
    <t>NOI</t>
  </si>
  <si>
    <t>Profit</t>
  </si>
  <si>
    <t>Monthly</t>
  </si>
  <si>
    <t>Tenant</t>
  </si>
  <si>
    <t>Sqft</t>
  </si>
  <si>
    <t>CAM/Mo</t>
  </si>
  <si>
    <t>Rent/Mo</t>
  </si>
  <si>
    <t>Total/Mo</t>
  </si>
  <si>
    <t>Rent/Sqft/Yr</t>
  </si>
  <si>
    <t>CAM/Sqft/Yr</t>
  </si>
  <si>
    <t>Gross Income</t>
  </si>
  <si>
    <t>Debt Services</t>
  </si>
  <si>
    <t>Cash Flow</t>
  </si>
  <si>
    <t>CAP Rate</t>
  </si>
  <si>
    <t>CoC Return</t>
  </si>
  <si>
    <t>Increases</t>
  </si>
  <si>
    <t>Monthly Totals</t>
  </si>
  <si>
    <t>Yearly Totals</t>
  </si>
  <si>
    <t>Purchase Price</t>
  </si>
  <si>
    <t>Current Rent Roll</t>
  </si>
  <si>
    <t>CoC Total</t>
  </si>
  <si>
    <t>Purchase/Loan Information</t>
  </si>
  <si>
    <t>Amortization (Years)</t>
  </si>
  <si>
    <t>Interest Rate (%)</t>
  </si>
  <si>
    <t>Downpayment (%)</t>
  </si>
  <si>
    <t>Yearly</t>
  </si>
  <si>
    <t>Income</t>
  </si>
  <si>
    <t>Monthly Total</t>
  </si>
  <si>
    <t>Yearly Total</t>
  </si>
  <si>
    <t>Expenses</t>
  </si>
  <si>
    <t>Property Mgmt.</t>
  </si>
  <si>
    <t>Project Mgmt.</t>
  </si>
  <si>
    <t>Other Expenses</t>
  </si>
  <si>
    <t>% of Rent</t>
  </si>
  <si>
    <t>Lawn/Snow Care</t>
  </si>
  <si>
    <t>Net Operating Income</t>
  </si>
  <si>
    <t>Cash-On-Cash Return (COC)</t>
  </si>
  <si>
    <t>Debt Service Coverage Ratio (DSCR)</t>
  </si>
  <si>
    <t>Year 1 CapEx</t>
  </si>
  <si>
    <t>YOY Expense Growth (%)</t>
  </si>
  <si>
    <t>Closing Costs ($)</t>
  </si>
  <si>
    <t>Expense</t>
  </si>
  <si>
    <t>Year 1 Indicators (No Assumptions)</t>
  </si>
  <si>
    <t>Financials + Indicators</t>
  </si>
  <si>
    <t>YOY CAM Growth (%)</t>
  </si>
  <si>
    <t>Other Income/Yr</t>
  </si>
  <si>
    <t>WALT</t>
  </si>
  <si>
    <t>C&amp;H Dist.</t>
  </si>
  <si>
    <t>Bob Miller's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</si>
</sst>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%"/>
  </numFmts>
  <fonts count="11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3F3F76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3" borderId="7" applyNumberFormat="0" applyAlignment="0" applyProtection="0"/>
    <xf numFmtId="0" fontId="1" fillId="4" borderId="0" applyNumberFormat="0" applyBorder="0" applyAlignment="0" applyProtection="0"/>
  </cellStyleXfs>
  <cellXfs count="73">
    <xf numFmtId="0" fontId="0" fillId="0" borderId="0" xfId="0"/>
    <xf numFmtId="0" fontId="6" fillId="0" borderId="1" xfId="0" applyFont="1" applyBorder="1"/>
    <xf numFmtId="0" fontId="0" fillId="0" borderId="1" xfId="0" applyBorder="1"/>
    <xf numFmtId="0" fontId="0" fillId="0" borderId="3" xfId="0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9" fontId="3" fillId="0" borderId="0" xfId="0" applyNumberFormat="1" applyFont="1"/>
    <xf numFmtId="165" fontId="3" fillId="0" borderId="0" xfId="0" applyNumberFormat="1" applyFont="1"/>
    <xf numFmtId="44" fontId="0" fillId="0" borderId="0" xfId="1" applyFont="1" applyFill="1"/>
    <xf numFmtId="165" fontId="3" fillId="0" borderId="0" xfId="0" applyNumberFormat="1" applyFont="1" applyAlignment="1">
      <alignment horizontal="center"/>
    </xf>
    <xf numFmtId="44" fontId="0" fillId="0" borderId="0" xfId="0" applyNumberFormat="1"/>
    <xf numFmtId="0" fontId="6" fillId="0" borderId="0" xfId="0" applyFont="1"/>
    <xf numFmtId="164" fontId="0" fillId="0" borderId="0" xfId="0" applyNumberFormat="1"/>
    <xf numFmtId="0" fontId="10" fillId="0" borderId="1" xfId="0" applyFont="1" applyBorder="1" applyAlignment="1">
      <alignment horizontal="right"/>
    </xf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7" fillId="0" borderId="0" xfId="0" applyFont="1"/>
    <xf numFmtId="164" fontId="0" fillId="0" borderId="0" xfId="0" applyNumberFormat="1" applyAlignment="1">
      <alignment horizontal="center"/>
    </xf>
    <xf numFmtId="0" fontId="9" fillId="2" borderId="1" xfId="0" applyFont="1" applyFill="1" applyBorder="1"/>
    <xf numFmtId="165" fontId="9" fillId="2" borderId="1" xfId="0" applyNumberFormat="1" applyFont="1" applyFill="1" applyBorder="1"/>
    <xf numFmtId="0" fontId="10" fillId="0" borderId="3" xfId="0" applyFont="1" applyBorder="1" applyAlignment="1">
      <alignment horizontal="right"/>
    </xf>
    <xf numFmtId="9" fontId="8" fillId="3" borderId="1" xfId="3" applyNumberFormat="1" applyBorder="1" applyAlignment="1" applyProtection="1">
      <alignment horizontal="right"/>
      <protection locked="0"/>
    </xf>
    <xf numFmtId="44" fontId="8" fillId="3" borderId="1" xfId="3" applyNumberFormat="1" applyBorder="1" applyProtection="1">
      <protection locked="0"/>
    </xf>
    <xf numFmtId="0" fontId="8" fillId="3" borderId="1" xfId="3" applyBorder="1" applyProtection="1">
      <protection locked="0"/>
    </xf>
    <xf numFmtId="0" fontId="8" fillId="3" borderId="2" xfId="3" applyBorder="1" applyProtection="1">
      <protection locked="0"/>
    </xf>
    <xf numFmtId="44" fontId="8" fillId="3" borderId="2" xfId="3" applyNumberFormat="1" applyBorder="1" applyProtection="1">
      <protection locked="0"/>
    </xf>
    <xf numFmtId="44" fontId="0" fillId="0" borderId="1" xfId="1" applyFont="1" applyFill="1" applyBorder="1" applyProtection="1">
      <protection hidden="1"/>
    </xf>
    <xf numFmtId="44" fontId="1" fillId="4" borderId="1" xfId="4" applyNumberFormat="1" applyBorder="1" applyAlignment="1" applyProtection="1">
      <alignment horizontal="center"/>
      <protection hidden="1"/>
    </xf>
    <xf numFmtId="44" fontId="1" fillId="4" borderId="1" xfId="4" applyNumberFormat="1" applyBorder="1" applyProtection="1">
      <protection hidden="1"/>
    </xf>
    <xf numFmtId="44" fontId="0" fillId="0" borderId="1" xfId="1" applyFont="1" applyBorder="1" applyProtection="1">
      <protection hidden="1"/>
    </xf>
    <xf numFmtId="44" fontId="0" fillId="0" borderId="2" xfId="1" applyFont="1" applyBorder="1" applyProtection="1">
      <protection hidden="1"/>
    </xf>
    <xf numFmtId="44" fontId="1" fillId="4" borderId="3" xfId="4" applyNumberFormat="1" applyBorder="1" applyProtection="1">
      <protection hidden="1"/>
    </xf>
    <xf numFmtId="0" fontId="1" fillId="4" borderId="3" xfId="4" applyBorder="1" applyProtection="1">
      <protection hidden="1"/>
    </xf>
    <xf numFmtId="0" fontId="1" fillId="4" borderId="1" xfId="4" applyBorder="1" applyProtection="1">
      <protection hidden="1"/>
    </xf>
    <xf numFmtId="10" fontId="1" fillId="4" borderId="1" xfId="4" applyNumberFormat="1" applyBorder="1" applyProtection="1">
      <protection hidden="1"/>
    </xf>
    <xf numFmtId="2" fontId="1" fillId="4" borderId="1" xfId="4" applyNumberFormat="1" applyBorder="1" applyProtection="1">
      <protection hidden="1"/>
    </xf>
    <xf numFmtId="166" fontId="8" fillId="3" borderId="1" xfId="3" applyNumberFormat="1" applyBorder="1" applyProtection="1">
      <protection locked="0"/>
    </xf>
    <xf numFmtId="166" fontId="8" fillId="3" borderId="1" xfId="2" applyNumberFormat="1" applyFont="1" applyFill="1" applyBorder="1" applyProtection="1">
      <protection locked="0"/>
    </xf>
    <xf numFmtId="166" fontId="8" fillId="3" borderId="2" xfId="3" applyNumberFormat="1" applyBorder="1" applyProtection="1">
      <protection locked="0"/>
    </xf>
    <xf numFmtId="10" fontId="8" fillId="3" borderId="1" xfId="2" applyNumberFormat="1" applyFont="1" applyFill="1" applyBorder="1" applyAlignment="1" applyProtection="1">
      <protection locked="0"/>
    </xf>
    <xf numFmtId="44" fontId="0" fillId="0" borderId="1" xfId="0" applyNumberFormat="1" applyBorder="1" applyProtection="1">
      <protection hidden="1"/>
    </xf>
    <xf numFmtId="39" fontId="1" fillId="4" borderId="3" xfId="4" applyNumberFormat="1" applyBorder="1" applyProtection="1">
      <protection hidden="1"/>
    </xf>
    <xf numFmtId="164" fontId="10" fillId="0" borderId="3" xfId="0" applyNumberFormat="1" applyFont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4" fontId="8" fillId="3" borderId="1" xfId="3" applyNumberFormat="1" applyBorder="1" applyAlignment="1" applyProtection="1">
      <alignment horizontal="right"/>
      <protection locked="0"/>
    </xf>
    <xf numFmtId="10" fontId="8" fillId="3" borderId="1" xfId="3" applyNumberForma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0" fontId="1" fillId="4" borderId="1" xfId="4" applyNumberFormat="1" applyBorder="1" applyAlignment="1" applyProtection="1">
      <alignment horizontal="center"/>
      <protection hidden="1"/>
    </xf>
    <xf numFmtId="2" fontId="1" fillId="4" borderId="1" xfId="4" applyNumberFormat="1" applyBorder="1" applyAlignment="1" applyProtection="1">
      <alignment horizontal="center"/>
      <protection hidden="1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44" fontId="0" fillId="0" borderId="1" xfId="1" applyFont="1" applyFill="1" applyBorder="1" applyAlignment="1" applyProtection="1">
      <alignment horizontal="center"/>
      <protection hidden="1"/>
    </xf>
    <xf numFmtId="44" fontId="1" fillId="4" borderId="1" xfId="4" applyNumberFormat="1" applyBorder="1" applyAlignment="1" applyProtection="1">
      <alignment horizontal="center"/>
      <protection hidden="1"/>
    </xf>
    <xf numFmtId="44" fontId="8" fillId="3" borderId="1" xfId="3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1" xfId="3" applyBorder="1" applyAlignment="1" applyProtection="1">
      <alignment horizontal="right"/>
      <protection locked="0"/>
    </xf>
    <xf numFmtId="44" fontId="0" fillId="0" borderId="2" xfId="1" applyFont="1" applyFill="1" applyBorder="1" applyAlignment="1" applyProtection="1">
      <alignment horizontal="center"/>
      <protection hidden="1"/>
    </xf>
    <xf numFmtId="44" fontId="1" fillId="4" borderId="3" xfId="4" applyNumberFormat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left"/>
    </xf>
  </cellXfs>
  <cellStyles count="5">
    <cellStyle name="40% - Accent3" xfId="4" builtinId="39"/>
    <cellStyle name="Currency" xfId="1" builtinId="4"/>
    <cellStyle name="Input" xfId="3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2"/>
  <sheetViews>
    <sheetView showGridLines="0" tabSelected="1" workbookViewId="0">
      <selection activeCell="J10" sqref="J10"/>
    </sheetView>
  </sheetViews>
  <sheetFormatPr defaultColWidth="11.25" defaultRowHeight="15" customHeight="1" x14ac:dyDescent="0.25"/>
  <cols>
    <col min="1" max="1" width="17.875" customWidth="1"/>
    <col min="2" max="2" width="11.875" customWidth="1"/>
    <col min="3" max="3" width="12.125" customWidth="1"/>
    <col min="4" max="4" width="15.125" customWidth="1"/>
    <col min="5" max="5" width="5.125" customWidth="1"/>
    <col min="6" max="6" width="13.875" customWidth="1"/>
    <col min="7" max="7" width="12.25" bestFit="1" customWidth="1"/>
    <col min="8" max="8" width="12.625" customWidth="1"/>
    <col min="9" max="9" width="12.75" bestFit="1" customWidth="1"/>
    <col min="10" max="10" width="12.375" bestFit="1" customWidth="1"/>
    <col min="11" max="11" width="13.875" customWidth="1"/>
    <col min="12" max="12" width="17.25" customWidth="1"/>
    <col min="13" max="16" width="10.75" customWidth="1"/>
    <col min="17" max="17" width="10.375" customWidth="1"/>
    <col min="18" max="18" width="12.25" customWidth="1"/>
    <col min="19" max="19" width="12.25" bestFit="1" customWidth="1"/>
    <col min="20" max="22" width="10.75" customWidth="1"/>
    <col min="23" max="23" width="12.75" bestFit="1" customWidth="1"/>
    <col min="24" max="24" width="13.125" customWidth="1"/>
    <col min="25" max="25" width="12" customWidth="1"/>
    <col min="26" max="26" width="11.25" customWidth="1"/>
    <col min="27" max="27" width="12.125" customWidth="1"/>
    <col min="28" max="37" width="10.5" customWidth="1"/>
  </cols>
  <sheetData>
    <row r="1" spans="1:16" ht="15" customHeight="1" x14ac:dyDescent="0.25">
      <c r="A1" s="48" t="s">
        <v>35</v>
      </c>
      <c r="B1" s="48"/>
      <c r="C1" s="48"/>
      <c r="D1" s="48"/>
      <c r="F1" s="48" t="s">
        <v>1</v>
      </c>
      <c r="G1" s="48"/>
      <c r="H1" s="48"/>
      <c r="I1" s="48"/>
      <c r="K1" s="48" t="s">
        <v>56</v>
      </c>
      <c r="L1" s="48"/>
      <c r="M1" s="48"/>
      <c r="N1" s="48"/>
    </row>
    <row r="2" spans="1:16" ht="15" customHeight="1" x14ac:dyDescent="0.25">
      <c r="A2" s="49" t="s">
        <v>32</v>
      </c>
      <c r="B2" s="49"/>
      <c r="C2" s="66">
        <v>1750000</v>
      </c>
      <c r="D2" s="66"/>
      <c r="F2" s="49" t="s">
        <v>53</v>
      </c>
      <c r="G2" s="50"/>
      <c r="H2" s="52">
        <v>0.03</v>
      </c>
      <c r="I2" s="52"/>
      <c r="K2" s="54" t="s">
        <v>27</v>
      </c>
      <c r="L2" s="54"/>
      <c r="M2" s="55">
        <f>D30/C2</f>
        <v>8.8096305714285714E-2</v>
      </c>
      <c r="N2" s="55"/>
    </row>
    <row r="3" spans="1:16" ht="15" customHeight="1" x14ac:dyDescent="0.25">
      <c r="A3" s="49" t="s">
        <v>38</v>
      </c>
      <c r="B3" s="49"/>
      <c r="C3" s="26">
        <v>0.2</v>
      </c>
      <c r="D3" s="31">
        <f>C2*C3</f>
        <v>350000</v>
      </c>
      <c r="F3" s="49" t="s">
        <v>58</v>
      </c>
      <c r="G3" s="50"/>
      <c r="H3" s="52">
        <v>0.03</v>
      </c>
      <c r="I3" s="52"/>
      <c r="K3" s="54" t="s">
        <v>51</v>
      </c>
      <c r="L3" s="54"/>
      <c r="M3" s="56">
        <f>D30/D18</f>
        <v>1.3590937770252725</v>
      </c>
      <c r="N3" s="56"/>
    </row>
    <row r="4" spans="1:16" ht="15" customHeight="1" x14ac:dyDescent="0.25">
      <c r="A4" s="49" t="s">
        <v>36</v>
      </c>
      <c r="B4" s="49"/>
      <c r="C4" s="69">
        <v>25</v>
      </c>
      <c r="D4" s="69"/>
      <c r="F4" s="49" t="s">
        <v>54</v>
      </c>
      <c r="G4" s="49"/>
      <c r="H4" s="44">
        <v>0.03</v>
      </c>
      <c r="I4" s="45">
        <f>H4*C2</f>
        <v>52500</v>
      </c>
      <c r="K4" s="54" t="s">
        <v>50</v>
      </c>
      <c r="L4" s="54"/>
      <c r="M4" s="55">
        <f>D31/D3</f>
        <v>0.11638209112456144</v>
      </c>
      <c r="N4" s="55"/>
    </row>
    <row r="5" spans="1:16" ht="15" customHeight="1" x14ac:dyDescent="0.25">
      <c r="A5" s="49" t="s">
        <v>37</v>
      </c>
      <c r="B5" s="49"/>
      <c r="C5" s="52">
        <v>6.5000000000000002E-2</v>
      </c>
      <c r="D5" s="52"/>
      <c r="F5" s="49" t="s">
        <v>52</v>
      </c>
      <c r="G5" s="49"/>
      <c r="H5" s="51">
        <v>0</v>
      </c>
      <c r="I5" s="51"/>
    </row>
    <row r="6" spans="1:16" ht="15" customHeight="1" thickBot="1" x14ac:dyDescent="0.3">
      <c r="A6" s="62" t="s">
        <v>2</v>
      </c>
      <c r="B6" s="63"/>
      <c r="C6" s="70">
        <f>C2-D3</f>
        <v>1400000</v>
      </c>
      <c r="D6" s="70"/>
    </row>
    <row r="7" spans="1:16" ht="15" customHeight="1" thickTop="1" x14ac:dyDescent="0.25">
      <c r="A7" s="60" t="s">
        <v>3</v>
      </c>
      <c r="B7" s="61"/>
      <c r="C7" s="71">
        <f>PMT((C5/12),(C4*12),C6,0,0)*-1</f>
        <v>9452.9002588669555</v>
      </c>
      <c r="D7" s="71"/>
      <c r="F7" s="48" t="s">
        <v>33</v>
      </c>
      <c r="G7" s="48"/>
      <c r="H7" s="48"/>
      <c r="I7" s="48"/>
      <c r="J7" s="48"/>
      <c r="K7" s="48"/>
      <c r="L7" s="48"/>
      <c r="M7" s="48"/>
      <c r="N7" s="48"/>
    </row>
    <row r="8" spans="1:16" ht="15" customHeight="1" x14ac:dyDescent="0.25">
      <c r="F8" s="23" t="s">
        <v>17</v>
      </c>
      <c r="G8" s="23" t="s">
        <v>18</v>
      </c>
      <c r="H8" s="23" t="s">
        <v>22</v>
      </c>
      <c r="I8" s="23" t="s">
        <v>20</v>
      </c>
      <c r="J8" s="24" t="s">
        <v>23</v>
      </c>
      <c r="K8" s="24" t="s">
        <v>19</v>
      </c>
      <c r="L8" s="24" t="s">
        <v>21</v>
      </c>
      <c r="M8" s="24" t="s">
        <v>29</v>
      </c>
      <c r="N8" s="23" t="s">
        <v>7</v>
      </c>
    </row>
    <row r="9" spans="1:16" ht="15.75" x14ac:dyDescent="0.25">
      <c r="A9" s="48" t="s">
        <v>40</v>
      </c>
      <c r="B9" s="48"/>
      <c r="C9" s="48"/>
      <c r="D9" s="48"/>
      <c r="F9" s="28" t="s">
        <v>61</v>
      </c>
      <c r="G9" s="28">
        <v>20100</v>
      </c>
      <c r="H9" s="27">
        <v>4.33</v>
      </c>
      <c r="I9" s="34">
        <f t="shared" ref="I9:I15" si="0">(H9*G9)/12</f>
        <v>7252.75</v>
      </c>
      <c r="J9" s="27">
        <v>0</v>
      </c>
      <c r="K9" s="34">
        <f t="shared" ref="K9:K15" si="1">(J9*G9)/12</f>
        <v>0</v>
      </c>
      <c r="L9" s="34">
        <f t="shared" ref="L9:L15" si="2">I9+K9</f>
        <v>7252.75</v>
      </c>
      <c r="M9" s="41">
        <v>0.09</v>
      </c>
      <c r="N9" s="28">
        <v>1.5</v>
      </c>
    </row>
    <row r="10" spans="1:16" ht="15.75" x14ac:dyDescent="0.25">
      <c r="A10" s="49" t="s">
        <v>20</v>
      </c>
      <c r="B10" s="49"/>
      <c r="C10" s="64">
        <f>I16</f>
        <v>16252.75</v>
      </c>
      <c r="D10" s="64"/>
      <c r="F10" s="28" t="s">
        <v>62</v>
      </c>
      <c r="G10" s="28">
        <v>24000</v>
      </c>
      <c r="H10" s="27">
        <v>4.5</v>
      </c>
      <c r="I10" s="34">
        <f t="shared" si="0"/>
        <v>9000</v>
      </c>
      <c r="J10" s="27">
        <v>0</v>
      </c>
      <c r="K10" s="34">
        <f t="shared" si="1"/>
        <v>0</v>
      </c>
      <c r="L10" s="34">
        <f t="shared" si="2"/>
        <v>9000</v>
      </c>
      <c r="M10" s="41">
        <v>8.6999999999999994E-2</v>
      </c>
      <c r="N10" s="28">
        <v>4.5</v>
      </c>
      <c r="O10" s="21"/>
      <c r="P10" s="21"/>
    </row>
    <row r="11" spans="1:16" ht="15.75" x14ac:dyDescent="0.25">
      <c r="A11" s="49" t="s">
        <v>19</v>
      </c>
      <c r="B11" s="49"/>
      <c r="C11" s="64">
        <f>K16</f>
        <v>0</v>
      </c>
      <c r="D11" s="64"/>
      <c r="F11" s="28"/>
      <c r="G11" s="28"/>
      <c r="H11" s="27">
        <v>0</v>
      </c>
      <c r="I11" s="34">
        <f t="shared" si="0"/>
        <v>0</v>
      </c>
      <c r="J11" s="27">
        <v>0</v>
      </c>
      <c r="K11" s="34">
        <f t="shared" si="1"/>
        <v>0</v>
      </c>
      <c r="L11" s="34">
        <f t="shared" si="2"/>
        <v>0</v>
      </c>
      <c r="M11" s="41"/>
      <c r="N11" s="28"/>
      <c r="O11" s="14"/>
      <c r="P11" s="14"/>
    </row>
    <row r="12" spans="1:16" ht="15.75" x14ac:dyDescent="0.25">
      <c r="A12" s="72" t="s">
        <v>59</v>
      </c>
      <c r="B12" s="49"/>
      <c r="C12" s="66">
        <v>0</v>
      </c>
      <c r="D12" s="66"/>
      <c r="F12" s="28"/>
      <c r="G12" s="28"/>
      <c r="H12" s="27">
        <v>0</v>
      </c>
      <c r="I12" s="34">
        <f t="shared" si="0"/>
        <v>0</v>
      </c>
      <c r="J12" s="27">
        <v>0</v>
      </c>
      <c r="K12" s="34">
        <f t="shared" si="1"/>
        <v>0</v>
      </c>
      <c r="L12" s="34">
        <f t="shared" si="2"/>
        <v>0</v>
      </c>
      <c r="M12" s="41"/>
      <c r="N12" s="28"/>
      <c r="O12" s="14"/>
      <c r="P12" s="14"/>
    </row>
    <row r="13" spans="1:16" ht="15.75" x14ac:dyDescent="0.25">
      <c r="A13" s="53" t="s">
        <v>41</v>
      </c>
      <c r="B13" s="53"/>
      <c r="C13" s="65">
        <f>C11+C10+(C12/12)</f>
        <v>16252.75</v>
      </c>
      <c r="D13" s="65"/>
      <c r="F13" s="28"/>
      <c r="G13" s="28"/>
      <c r="H13" s="27">
        <v>0</v>
      </c>
      <c r="I13" s="34">
        <f t="shared" si="0"/>
        <v>0</v>
      </c>
      <c r="J13" s="27">
        <v>0</v>
      </c>
      <c r="K13" s="34">
        <f t="shared" si="1"/>
        <v>0</v>
      </c>
      <c r="L13" s="34">
        <f t="shared" si="2"/>
        <v>0</v>
      </c>
      <c r="M13" s="41"/>
      <c r="N13" s="28"/>
      <c r="O13" s="14"/>
      <c r="P13" s="14"/>
    </row>
    <row r="14" spans="1:16" ht="15.75" x14ac:dyDescent="0.25">
      <c r="A14" s="53" t="s">
        <v>42</v>
      </c>
      <c r="B14" s="53"/>
      <c r="C14" s="65">
        <f>C13*12</f>
        <v>195033</v>
      </c>
      <c r="D14" s="65"/>
      <c r="E14" s="16"/>
      <c r="F14" s="28"/>
      <c r="G14" s="28"/>
      <c r="H14" s="27">
        <v>0</v>
      </c>
      <c r="I14" s="34">
        <f t="shared" si="0"/>
        <v>0</v>
      </c>
      <c r="J14" s="27">
        <v>0</v>
      </c>
      <c r="K14" s="34">
        <f t="shared" si="1"/>
        <v>0</v>
      </c>
      <c r="L14" s="34">
        <f t="shared" si="2"/>
        <v>0</v>
      </c>
      <c r="M14" s="41"/>
      <c r="N14" s="28"/>
      <c r="O14" s="14"/>
      <c r="P14" s="14"/>
    </row>
    <row r="15" spans="1:16" ht="16.5" thickBot="1" x14ac:dyDescent="0.3">
      <c r="E15" s="16"/>
      <c r="F15" s="29"/>
      <c r="G15" s="29"/>
      <c r="H15" s="30"/>
      <c r="I15" s="35">
        <f t="shared" si="0"/>
        <v>0</v>
      </c>
      <c r="J15" s="30">
        <v>0</v>
      </c>
      <c r="K15" s="35">
        <f t="shared" si="1"/>
        <v>0</v>
      </c>
      <c r="L15" s="35">
        <f t="shared" si="2"/>
        <v>0</v>
      </c>
      <c r="M15" s="43"/>
      <c r="N15" s="29"/>
      <c r="O15" s="22"/>
      <c r="P15" s="22"/>
    </row>
    <row r="16" spans="1:16" ht="15.75" customHeight="1" thickTop="1" x14ac:dyDescent="0.25">
      <c r="A16" s="48" t="s">
        <v>43</v>
      </c>
      <c r="B16" s="48"/>
      <c r="C16" s="48"/>
      <c r="D16" s="48"/>
      <c r="E16" s="16"/>
      <c r="F16" s="25" t="s">
        <v>30</v>
      </c>
      <c r="G16" s="37">
        <f>SUM(G9:G15)</f>
        <v>44100</v>
      </c>
      <c r="H16" s="3"/>
      <c r="I16" s="36">
        <f>SUM(I9:I15)</f>
        <v>16252.75</v>
      </c>
      <c r="J16" s="3"/>
      <c r="K16" s="36">
        <f>SUM(K9:K15)</f>
        <v>0</v>
      </c>
      <c r="L16" s="36">
        <f>SUM(L9:L15)</f>
        <v>16252.75</v>
      </c>
      <c r="M16" s="47" t="s">
        <v>60</v>
      </c>
      <c r="N16" s="46">
        <f>((I9*N9*12)+(I10*N10*12)+(I11*N11*12)+(I12*N12*12)+(I13*N13*12)+(I14*N14*12)+(I15*N15*12))/I17</f>
        <v>3.1612573256833461</v>
      </c>
      <c r="O16" s="14"/>
      <c r="P16" s="14"/>
    </row>
    <row r="17" spans="1:29" ht="15.75" customHeight="1" x14ac:dyDescent="0.25">
      <c r="A17" s="2"/>
      <c r="B17" s="23" t="s">
        <v>47</v>
      </c>
      <c r="C17" s="23" t="s">
        <v>16</v>
      </c>
      <c r="D17" s="23" t="s">
        <v>39</v>
      </c>
      <c r="E17" s="16"/>
      <c r="F17" s="15" t="s">
        <v>31</v>
      </c>
      <c r="G17" s="2"/>
      <c r="H17" s="2"/>
      <c r="I17" s="32">
        <f>I16*12</f>
        <v>195033</v>
      </c>
      <c r="J17" s="2"/>
      <c r="K17" s="33">
        <f>K16*12</f>
        <v>0</v>
      </c>
      <c r="L17" s="33">
        <f>L16*12</f>
        <v>195033</v>
      </c>
      <c r="M17" s="4"/>
      <c r="N17" s="2"/>
      <c r="O17" s="20"/>
      <c r="P17" s="20"/>
      <c r="Q17" s="13"/>
    </row>
    <row r="18" spans="1:29" ht="15.75" x14ac:dyDescent="0.25">
      <c r="A18" s="49" t="s">
        <v>4</v>
      </c>
      <c r="B18" s="49"/>
      <c r="C18" s="31">
        <f>C7</f>
        <v>9452.9002588669555</v>
      </c>
      <c r="D18" s="31">
        <f>C18*12</f>
        <v>113434.80310640347</v>
      </c>
      <c r="E18" s="16"/>
      <c r="O18" s="17"/>
      <c r="P18" s="17"/>
    </row>
    <row r="19" spans="1:29" ht="15.75" customHeight="1" x14ac:dyDescent="0.25">
      <c r="A19" s="1" t="s">
        <v>44</v>
      </c>
      <c r="B19" s="41">
        <v>0.04</v>
      </c>
      <c r="C19" s="31">
        <f>B19*C10</f>
        <v>650.11</v>
      </c>
      <c r="D19" s="31">
        <f>C19*12</f>
        <v>7801.32</v>
      </c>
      <c r="E19" s="16"/>
      <c r="F19" s="57" t="s">
        <v>57</v>
      </c>
      <c r="G19" s="58"/>
      <c r="H19" s="58"/>
      <c r="I19" s="58"/>
      <c r="J19" s="58"/>
      <c r="K19" s="58"/>
      <c r="L19" s="58"/>
      <c r="M19" s="58"/>
      <c r="N19" s="58"/>
      <c r="O19" s="59"/>
    </row>
    <row r="20" spans="1:29" ht="15.75" customHeight="1" x14ac:dyDescent="0.25">
      <c r="A20" s="1" t="s">
        <v>5</v>
      </c>
      <c r="B20" s="42">
        <v>0.04</v>
      </c>
      <c r="C20" s="31">
        <f>C13*B20</f>
        <v>650.11</v>
      </c>
      <c r="D20" s="31">
        <f t="shared" ref="D20:D22" si="3">C20*12</f>
        <v>7801.32</v>
      </c>
      <c r="E20" s="16"/>
      <c r="F20" s="23" t="s">
        <v>0</v>
      </c>
      <c r="G20" s="23" t="s">
        <v>24</v>
      </c>
      <c r="H20" s="23" t="s">
        <v>55</v>
      </c>
      <c r="I20" s="23" t="s">
        <v>14</v>
      </c>
      <c r="J20" s="24" t="s">
        <v>25</v>
      </c>
      <c r="K20" s="24" t="s">
        <v>26</v>
      </c>
      <c r="L20" s="24" t="s">
        <v>27</v>
      </c>
      <c r="M20" s="24" t="s">
        <v>13</v>
      </c>
      <c r="N20" s="23" t="s">
        <v>28</v>
      </c>
      <c r="O20" s="23" t="s">
        <v>34</v>
      </c>
      <c r="P20" s="17"/>
    </row>
    <row r="21" spans="1:29" ht="15.75" customHeight="1" x14ac:dyDescent="0.25">
      <c r="A21" s="1" t="s">
        <v>6</v>
      </c>
      <c r="B21" s="42">
        <v>2.5000000000000001E-2</v>
      </c>
      <c r="C21" s="31">
        <f>B21*C13</f>
        <v>406.31875000000002</v>
      </c>
      <c r="D21" s="31">
        <f t="shared" si="3"/>
        <v>4875.8250000000007</v>
      </c>
      <c r="E21" s="16"/>
      <c r="F21" s="38">
        <f>IF(MAX($N$9:$N$15)&gt;0, 1, "")</f>
        <v>1</v>
      </c>
      <c r="G21" s="33">
        <f t="shared" ref="G21:G23" si="4">IF(F21&lt;&gt;"",(IF($N$9&gt;F21-1,(($I$9*12)*(1+$M$9)^(F21-1)+($K$9*12*(1+$H$3)^(F21-1)))*MIN(1,$N$9-(F21-1)),0)+IF($N$10&gt;F21-1,(($I$10*12)*(1+$M$10)^(F21-1)+($K$10*12*(1+$H$3)^(F21-1)))*MIN(1,$N$10-(F21-1)),0)+IF($N$11&gt;F21-1,(($I$11*12)*(1+$M$11)^(F21-1)+($K$11*12*(1+$H$3)^(F21-1)))*MIN(1,$N$11-(F21-1)),0)+IF($N$12&gt;F21-1,(($I$12*12)*(1+$M$12)^(F21-1)+($K$12*12*(1+$H$3)^(F21-1)))*MIN(1,$N$12-(F21-1)),0)+IF($N$13&gt;F21-1,(($I$13*12)*(1+$M$13)^(F21-1)+($K$13*12*(1+$H$3)^(F21-1)))*MIN(1,$N$13-(F21-1)),0)+IF($N$14&gt;F21-1,(($I$14*12)*(1+$M$14)^(F21-1)+($K$14*12*(1+$H$3)^(F21-1)))*MIN(1,$N$14-(F21-1)),0)+IF($N$15&gt;F21-1,(($I$15*12)*(1+$M$15)^(F21-1)+($K$15*12*(1+$H$3)^(F21-1)))*MIN(1,$N$15-(F21-1)),0))+$C$12,"")</f>
        <v>195033</v>
      </c>
      <c r="H21" s="33">
        <f>IF(F21&lt;&gt;"", SUM(D19:D28)+H5+H4,"")</f>
        <v>40864.494999999995</v>
      </c>
      <c r="I21" s="32">
        <f>IF(F21&lt;&gt;"",G21-H21,"")</f>
        <v>154168.505</v>
      </c>
      <c r="J21" s="33">
        <f>IF(F21&lt;&gt;"",$D$18,"")</f>
        <v>113434.80310640347</v>
      </c>
      <c r="K21" s="33">
        <f>IF(F21&lt;&gt;"",I21-J21,"")</f>
        <v>40733.701893596532</v>
      </c>
      <c r="L21" s="39">
        <f>IF(F21&lt;&gt;"",I21/$C$2,"")</f>
        <v>8.809628857142858E-2</v>
      </c>
      <c r="M21" s="40">
        <f>IF(F21&lt;&gt;"",I21/J21,"")</f>
        <v>1.3590935125561749</v>
      </c>
      <c r="N21" s="39">
        <f>IF(G21&lt;&gt;"",K21/$D$3,"")</f>
        <v>0.11638200541027581</v>
      </c>
      <c r="O21" s="39">
        <f>IF(G21&lt;&gt;"",K21/$D$3,"")</f>
        <v>0.11638200541027581</v>
      </c>
    </row>
    <row r="22" spans="1:29" ht="15.75" customHeight="1" x14ac:dyDescent="0.25">
      <c r="A22" s="1" t="s">
        <v>45</v>
      </c>
      <c r="B22" s="42">
        <v>0</v>
      </c>
      <c r="C22" s="31">
        <f>B22*C13</f>
        <v>0</v>
      </c>
      <c r="D22" s="31">
        <f t="shared" si="3"/>
        <v>0</v>
      </c>
      <c r="E22" s="16"/>
      <c r="F22" s="38">
        <f>IF(MAX($N$9:$N$15)&gt;1, 2, "")</f>
        <v>2</v>
      </c>
      <c r="G22" s="33">
        <f t="shared" si="4"/>
        <v>164828.98499999999</v>
      </c>
      <c r="H22" s="33">
        <f>IF(F22&lt;&gt;"",SUM(D19:D28)*(1+$H$2),"")</f>
        <v>42090.398949999995</v>
      </c>
      <c r="I22" s="32">
        <f t="shared" ref="I22:I30" si="5">IF(F22&lt;&gt;"",G22-H22,"")</f>
        <v>122738.58604999998</v>
      </c>
      <c r="J22" s="33">
        <f t="shared" ref="J22:J30" si="6">IF(F22&lt;&gt;"",$D$18,"")</f>
        <v>113434.80310640347</v>
      </c>
      <c r="K22" s="33">
        <f t="shared" ref="K22:K30" si="7">IF(F22&lt;&gt;"",I22-J22,"")</f>
        <v>9303.7829435965104</v>
      </c>
      <c r="L22" s="39">
        <f t="shared" ref="L22:L30" si="8">IF(F22&lt;&gt;"",I22/$C$2,"")</f>
        <v>7.0136334885714274E-2</v>
      </c>
      <c r="M22" s="40">
        <f t="shared" ref="M22:M30" si="9">IF(F22&lt;&gt;"",I22/J22,"")</f>
        <v>1.0820187692737424</v>
      </c>
      <c r="N22" s="39">
        <f t="shared" ref="N22:N30" si="10">IF(G22&lt;&gt;"",K22/$D$3,"")</f>
        <v>2.6582236981704317E-2</v>
      </c>
      <c r="O22" s="39">
        <f>IF(G22&lt;&gt;"",SUM(K21:K22)/$D$3,"")</f>
        <v>0.14296424239198011</v>
      </c>
      <c r="R22" s="67"/>
      <c r="S22" s="68"/>
      <c r="T22" s="68"/>
      <c r="U22" s="68"/>
      <c r="V22" s="68"/>
      <c r="W22" s="68"/>
      <c r="X22" s="68"/>
      <c r="Y22" s="68"/>
      <c r="Z22" s="68"/>
    </row>
    <row r="23" spans="1:29" ht="15.75" x14ac:dyDescent="0.25">
      <c r="A23" s="49" t="s">
        <v>10</v>
      </c>
      <c r="B23" s="49"/>
      <c r="C23" s="31">
        <f>D23/12</f>
        <v>0</v>
      </c>
      <c r="D23" s="27">
        <v>0</v>
      </c>
      <c r="E23" s="16"/>
      <c r="F23" s="38">
        <f>IF(MAX($N$9:$N$15)&gt;2, 3, "")</f>
        <v>3</v>
      </c>
      <c r="G23" s="33">
        <f t="shared" si="4"/>
        <v>127609.45199999999</v>
      </c>
      <c r="H23" s="33">
        <f t="shared" ref="H23:H30" si="11">IF(F23&lt;&gt;"",H22*(1+$H$2),"")</f>
        <v>43353.110918499995</v>
      </c>
      <c r="I23" s="32">
        <f t="shared" si="5"/>
        <v>84256.341081499995</v>
      </c>
      <c r="J23" s="33">
        <f t="shared" si="6"/>
        <v>113434.80310640347</v>
      </c>
      <c r="K23" s="33">
        <f t="shared" si="7"/>
        <v>-29178.462024903478</v>
      </c>
      <c r="L23" s="39">
        <f t="shared" si="8"/>
        <v>4.8146480617999997E-2</v>
      </c>
      <c r="M23" s="40">
        <f t="shared" si="9"/>
        <v>0.74277328275050059</v>
      </c>
      <c r="N23" s="39">
        <f t="shared" si="10"/>
        <v>-8.3367034356867084E-2</v>
      </c>
      <c r="O23" s="39">
        <f>IF(G23&lt;&gt;"",SUM(K21:K23)/$D$3,"")</f>
        <v>5.9597208035113043E-2</v>
      </c>
    </row>
    <row r="24" spans="1:29" ht="15.75" customHeight="1" x14ac:dyDescent="0.25">
      <c r="A24" s="49" t="s">
        <v>9</v>
      </c>
      <c r="B24" s="49"/>
      <c r="C24" s="31">
        <f t="shared" ref="C24:C28" si="12">D24/12</f>
        <v>549</v>
      </c>
      <c r="D24" s="27">
        <v>6588</v>
      </c>
      <c r="E24" s="16"/>
      <c r="F24" s="38">
        <f>IF(MAX($N$9:$N$15)&gt;3, 4, "")</f>
        <v>4</v>
      </c>
      <c r="G24" s="33">
        <f>IF(F24&lt;&gt;"",(IF($N$9&gt;F24-1,(($I$9*12)*(1+$M$9)^(F24-1)+($K$9*12*(1+$H$3)^(F24-1)))*MIN(1,$N$9-(F24-1)),0)+IF($N$10&gt;F24-1,(($I$10*12)*(1+$M$10)^(F24-1)+($K$10*12*(1+$H$3)^(F24-1)))*MIN(1,$N$10-(F24-1)),0)+IF($N$11&gt;F24-1,(($I$11*12)*(1+$M$11)^(F24-1)+($K$11*12*(1+$H$3)^(F24-1)))*MIN(1,$N$11-(F24-1)),0)+IF($N$12&gt;F24-1,(($I$12*12)*(1+$M$12)^(F24-1)+($K$12*12*(1+$H$3)^(F24-1)))*MIN(1,$N$12-(F24-1)),0)+IF($N$13&gt;F24-1,(($I$13*12)*(1+$M$13)^(F24-1)+($K$13*12*(1+$H$3)^(F24-1)))*MIN(1,$N$13-(F24-1)),0)+IF($N$14&gt;F24-1,(($I$14*12)*(1+$M$14)^(F24-1)+($K$14*12*(1+$H$3)^(F24-1)))*MIN(1,$N$14-(F24-1)),0)+IF($N$15&gt;F24-1,(($I$15*12)*(1+$M$15)^(F24-1)+($K$15*12*(1+$H$3)^(F24-1)))*MIN(1,$N$15-(F24-1)),0))+$C$12,"")</f>
        <v>138711.47432399998</v>
      </c>
      <c r="H24" s="33">
        <f t="shared" si="11"/>
        <v>44653.704246054993</v>
      </c>
      <c r="I24" s="32">
        <f t="shared" si="5"/>
        <v>94057.770077944995</v>
      </c>
      <c r="J24" s="33">
        <f t="shared" si="6"/>
        <v>113434.80310640347</v>
      </c>
      <c r="K24" s="33">
        <f t="shared" si="7"/>
        <v>-19377.033028458478</v>
      </c>
      <c r="L24" s="39">
        <f t="shared" si="8"/>
        <v>5.3747297187397139E-2</v>
      </c>
      <c r="M24" s="40">
        <f t="shared" si="9"/>
        <v>0.82917911877289951</v>
      </c>
      <c r="N24" s="39">
        <f t="shared" si="10"/>
        <v>-5.5362951509881367E-2</v>
      </c>
      <c r="O24" s="39">
        <f>IF(G24&lt;&gt;"",SUM(K21:K24)/$D$3,"")</f>
        <v>4.2342565252316746E-3</v>
      </c>
    </row>
    <row r="25" spans="1:29" ht="15.75" customHeight="1" x14ac:dyDescent="0.25">
      <c r="A25" s="49" t="s">
        <v>8</v>
      </c>
      <c r="B25" s="49"/>
      <c r="C25" s="31">
        <f t="shared" si="12"/>
        <v>1024.8333333333333</v>
      </c>
      <c r="D25" s="27">
        <v>12298</v>
      </c>
      <c r="F25" s="38">
        <f>IF(MAX($N$9:$N$15)&gt;4, 5, "")</f>
        <v>5</v>
      </c>
      <c r="G25" s="33">
        <f t="shared" ref="G25:G30" si="13">IF(F25&lt;&gt;"",(IF($N$9&gt;F25-1,(($I$9*12)*(1+$M$9)^(F25-1)+($K$9*12*(1+$H$3)^(F25-1)))*MIN(1,$N$9-(F25-1)),0)+IF($N$10&gt;F25-1,(($I$10*12)*(1+$M$10)^(F25-1)+($K$10*12*(1+$H$3)^(F25-1)))*MIN(1,$N$10-(F25-1)),0)+IF($N$11&gt;F25-1,(($I$11*12)*(1+$M$11)^(F25-1)+($K$11*12*(1+$H$3)^(F25-1)))*MIN(1,$N$11-(F25-1)),0)+IF($N$12&gt;F25-1,(($I$12*12)*(1+$M$12)^(F25-1)+($K$12*12*(1+$H$3)^(F25-1)))*MIN(1,$N$12-(F25-1)),0)+IF($N$13&gt;F25-1,(($I$13*12)*(1+$M$13)^(F25-1)+($K$13*12*(1+$H$3)^(F25-1)))*MIN(1,$N$13-(F25-1)),0)+IF($N$14&gt;F25-1,(($I$14*12)*(1+$M$14)^(F25-1)+($K$14*12*(1+$H$3)^(F25-1)))*MIN(1,$N$14-(F25-1)),0)+IF($N$15&gt;F25-1,(($I$15*12)*(1+$M$15)^(F25-1)+($K$15*12*(1+$H$3)^(F25-1)))*MIN(1,$N$15-(F25-1)),0))+$C$12,"")</f>
        <v>75389.686295093983</v>
      </c>
      <c r="H25" s="33">
        <f t="shared" si="11"/>
        <v>45993.315373436642</v>
      </c>
      <c r="I25" s="32">
        <f t="shared" si="5"/>
        <v>29396.370921657341</v>
      </c>
      <c r="J25" s="33">
        <f t="shared" si="6"/>
        <v>113434.80310640347</v>
      </c>
      <c r="K25" s="33">
        <f t="shared" si="7"/>
        <v>-84038.43218474614</v>
      </c>
      <c r="L25" s="39">
        <f t="shared" si="8"/>
        <v>1.6797926240947052E-2</v>
      </c>
      <c r="M25" s="40">
        <f t="shared" si="9"/>
        <v>0.25914772289138743</v>
      </c>
      <c r="N25" s="39">
        <f t="shared" si="10"/>
        <v>-0.24010980624213182</v>
      </c>
      <c r="O25" s="39">
        <f>IF(G25&lt;&gt;"",SUM(K21:K25)/$D$3,"")</f>
        <v>-0.23587554971690014</v>
      </c>
    </row>
    <row r="26" spans="1:29" ht="15.75" customHeight="1" x14ac:dyDescent="0.25">
      <c r="A26" s="49" t="s">
        <v>48</v>
      </c>
      <c r="B26" s="49"/>
      <c r="C26" s="31">
        <f t="shared" si="12"/>
        <v>125</v>
      </c>
      <c r="D26" s="27">
        <v>1500</v>
      </c>
      <c r="F26" s="38" t="str">
        <f>IF(MAX($N$9:$N$15)&gt;5, 6, "")</f>
        <v/>
      </c>
      <c r="G26" s="33" t="str">
        <f t="shared" si="13"/>
        <v/>
      </c>
      <c r="H26" s="33" t="str">
        <f t="shared" si="11"/>
        <v/>
      </c>
      <c r="I26" s="32" t="str">
        <f t="shared" si="5"/>
        <v/>
      </c>
      <c r="J26" s="33" t="str">
        <f t="shared" si="6"/>
        <v/>
      </c>
      <c r="K26" s="33" t="str">
        <f t="shared" si="7"/>
        <v/>
      </c>
      <c r="L26" s="39" t="str">
        <f t="shared" si="8"/>
        <v/>
      </c>
      <c r="M26" s="40" t="str">
        <f t="shared" si="9"/>
        <v/>
      </c>
      <c r="N26" s="39" t="str">
        <f t="shared" si="10"/>
        <v/>
      </c>
      <c r="O26" s="39" t="str">
        <f>IF(G26&lt;&gt;"",SUM(K21:K26)/$D$3,"")</f>
        <v/>
      </c>
      <c r="P26" s="18"/>
      <c r="AB26" s="5"/>
    </row>
    <row r="27" spans="1:29" ht="15.75" customHeight="1" x14ac:dyDescent="0.25">
      <c r="A27" s="49" t="s">
        <v>11</v>
      </c>
      <c r="B27" s="49"/>
      <c r="C27" s="31">
        <f t="shared" si="12"/>
        <v>0</v>
      </c>
      <c r="D27" s="27">
        <v>0</v>
      </c>
      <c r="F27" s="38" t="str">
        <f>IF(MAX($N$9:$N$15)&gt;6, 7, "")</f>
        <v/>
      </c>
      <c r="G27" s="33" t="str">
        <f t="shared" si="13"/>
        <v/>
      </c>
      <c r="H27" s="33" t="str">
        <f t="shared" si="11"/>
        <v/>
      </c>
      <c r="I27" s="32" t="str">
        <f t="shared" si="5"/>
        <v/>
      </c>
      <c r="J27" s="33" t="str">
        <f t="shared" si="6"/>
        <v/>
      </c>
      <c r="K27" s="33" t="str">
        <f t="shared" si="7"/>
        <v/>
      </c>
      <c r="L27" s="39" t="str">
        <f t="shared" si="8"/>
        <v/>
      </c>
      <c r="M27" s="40" t="str">
        <f t="shared" si="9"/>
        <v/>
      </c>
      <c r="N27" s="39" t="str">
        <f t="shared" si="10"/>
        <v/>
      </c>
      <c r="O27" s="39" t="str">
        <f>IF(G27&lt;&gt;"",SUM(K21:K27)/$D$3,"")</f>
        <v/>
      </c>
      <c r="P27" s="19"/>
      <c r="AB27" s="5"/>
    </row>
    <row r="28" spans="1:29" ht="15.75" customHeight="1" x14ac:dyDescent="0.25">
      <c r="A28" s="49" t="s">
        <v>46</v>
      </c>
      <c r="B28" s="49"/>
      <c r="C28" s="31">
        <f t="shared" si="12"/>
        <v>0</v>
      </c>
      <c r="D28" s="27">
        <v>0</v>
      </c>
      <c r="F28" s="38" t="str">
        <f>IF(MAX($N$9:$N$15)&gt;7, 8, "")</f>
        <v/>
      </c>
      <c r="G28" s="33" t="str">
        <f t="shared" si="13"/>
        <v/>
      </c>
      <c r="H28" s="33" t="str">
        <f t="shared" si="11"/>
        <v/>
      </c>
      <c r="I28" s="32" t="str">
        <f t="shared" si="5"/>
        <v/>
      </c>
      <c r="J28" s="33" t="str">
        <f t="shared" si="6"/>
        <v/>
      </c>
      <c r="K28" s="33" t="str">
        <f t="shared" si="7"/>
        <v/>
      </c>
      <c r="L28" s="39" t="str">
        <f t="shared" si="8"/>
        <v/>
      </c>
      <c r="M28" s="40" t="str">
        <f t="shared" si="9"/>
        <v/>
      </c>
      <c r="N28" s="39" t="str">
        <f t="shared" si="10"/>
        <v/>
      </c>
      <c r="O28" s="39" t="str">
        <f>IF(G28&lt;&gt;"",SUM(K21:K28)/$D$3,"")</f>
        <v/>
      </c>
    </row>
    <row r="29" spans="1:29" ht="15.75" customHeight="1" x14ac:dyDescent="0.25">
      <c r="A29" s="53" t="s">
        <v>12</v>
      </c>
      <c r="B29" s="53"/>
      <c r="C29" s="33">
        <f>SUM(C18:C28)</f>
        <v>12858.272342200291</v>
      </c>
      <c r="D29" s="33">
        <f>SUM(D18:D28)</f>
        <v>154299.2681064035</v>
      </c>
      <c r="F29" s="38" t="str">
        <f>IF(MAX($N$9:$N$15)&gt;8, 9, "")</f>
        <v/>
      </c>
      <c r="G29" s="33" t="str">
        <f t="shared" si="13"/>
        <v/>
      </c>
      <c r="H29" s="33" t="str">
        <f t="shared" si="11"/>
        <v/>
      </c>
      <c r="I29" s="32" t="str">
        <f t="shared" si="5"/>
        <v/>
      </c>
      <c r="J29" s="33" t="str">
        <f t="shared" si="6"/>
        <v/>
      </c>
      <c r="K29" s="33" t="str">
        <f t="shared" si="7"/>
        <v/>
      </c>
      <c r="L29" s="39" t="str">
        <f t="shared" si="8"/>
        <v/>
      </c>
      <c r="M29" s="40" t="str">
        <f t="shared" si="9"/>
        <v/>
      </c>
      <c r="N29" s="39" t="str">
        <f t="shared" si="10"/>
        <v/>
      </c>
      <c r="O29" s="39" t="str">
        <f>IF(G29&lt;&gt;"",SUM(K21:K29)/$D$3,"")</f>
        <v/>
      </c>
    </row>
    <row r="30" spans="1:29" ht="15.75" customHeight="1" x14ac:dyDescent="0.25">
      <c r="A30" s="53" t="s">
        <v>49</v>
      </c>
      <c r="B30" s="53"/>
      <c r="C30" s="33">
        <f>D30/12</f>
        <v>12847.377916666666</v>
      </c>
      <c r="D30" s="33">
        <f>C14-SUM(D19:D28)</f>
        <v>154168.535</v>
      </c>
      <c r="F30" s="38" t="str">
        <f>IF(MAX($N$9:$N$15)&gt;9, 10, "")</f>
        <v/>
      </c>
      <c r="G30" s="33" t="str">
        <f t="shared" si="13"/>
        <v/>
      </c>
      <c r="H30" s="33" t="str">
        <f t="shared" si="11"/>
        <v/>
      </c>
      <c r="I30" s="32" t="str">
        <f t="shared" si="5"/>
        <v/>
      </c>
      <c r="J30" s="33" t="str">
        <f t="shared" si="6"/>
        <v/>
      </c>
      <c r="K30" s="33" t="str">
        <f t="shared" si="7"/>
        <v/>
      </c>
      <c r="L30" s="39" t="str">
        <f t="shared" si="8"/>
        <v/>
      </c>
      <c r="M30" s="40" t="str">
        <f t="shared" si="9"/>
        <v/>
      </c>
      <c r="N30" s="39" t="str">
        <f t="shared" si="10"/>
        <v/>
      </c>
      <c r="O30" s="39" t="str">
        <f>IF(G30&lt;&gt;"",SUM(K21:K30)/$D$3,"")</f>
        <v/>
      </c>
    </row>
    <row r="31" spans="1:29" ht="15.75" customHeight="1" x14ac:dyDescent="0.25">
      <c r="A31" s="53" t="s">
        <v>15</v>
      </c>
      <c r="B31" s="53"/>
      <c r="C31" s="33">
        <f>D31/12</f>
        <v>3394.4776577997086</v>
      </c>
      <c r="D31" s="33">
        <f>C14-D29</f>
        <v>40733.731893596501</v>
      </c>
      <c r="AB31" s="5"/>
      <c r="AC31" s="5"/>
    </row>
    <row r="32" spans="1:29" ht="15.75" customHeight="1" x14ac:dyDescent="0.25">
      <c r="AB32" s="6"/>
      <c r="AC32" s="6"/>
    </row>
    <row r="33" spans="19:29" ht="15.75" customHeight="1" x14ac:dyDescent="0.25">
      <c r="AB33" s="7"/>
      <c r="AC33" s="8"/>
    </row>
    <row r="34" spans="19:29" ht="15.75" customHeight="1" x14ac:dyDescent="0.25">
      <c r="U34" s="6"/>
      <c r="V34" s="5"/>
      <c r="W34" s="5"/>
      <c r="Y34" s="9"/>
      <c r="Z34" s="5"/>
      <c r="AA34" s="5"/>
      <c r="AB34" s="6"/>
    </row>
    <row r="35" spans="19:29" ht="15.75" customHeight="1" x14ac:dyDescent="0.25">
      <c r="S35" s="10"/>
      <c r="U35" s="9"/>
      <c r="V35" s="9"/>
      <c r="W35" s="11"/>
      <c r="Y35" s="9"/>
      <c r="Z35" s="6"/>
      <c r="AA35" s="6"/>
      <c r="AB35" s="6"/>
    </row>
    <row r="36" spans="19:29" ht="15.75" customHeight="1" x14ac:dyDescent="0.25">
      <c r="S36" s="10"/>
      <c r="U36" s="6"/>
      <c r="V36" s="7"/>
      <c r="W36" s="8"/>
      <c r="Y36" s="7"/>
      <c r="Z36" s="7"/>
      <c r="AA36" s="7"/>
      <c r="AB36" s="8"/>
    </row>
    <row r="37" spans="19:29" ht="15.75" customHeight="1" x14ac:dyDescent="0.25">
      <c r="S37" s="10"/>
    </row>
    <row r="38" spans="19:29" ht="15.75" customHeight="1" x14ac:dyDescent="0.25">
      <c r="S38" s="10"/>
      <c r="W38" s="6"/>
      <c r="X38" s="5"/>
      <c r="Y38" s="5"/>
    </row>
    <row r="39" spans="19:29" ht="15.75" customHeight="1" x14ac:dyDescent="0.25">
      <c r="W39" s="9"/>
      <c r="X39" s="9"/>
      <c r="Y39" s="11"/>
    </row>
    <row r="40" spans="19:29" ht="15.75" customHeight="1" x14ac:dyDescent="0.25">
      <c r="W40" s="6"/>
      <c r="X40" s="7"/>
      <c r="Y40" s="8"/>
    </row>
    <row r="41" spans="19:29" ht="15.75" customHeight="1" x14ac:dyDescent="0.25">
      <c r="W41" s="6"/>
      <c r="X41" s="7"/>
      <c r="Y41" s="8"/>
    </row>
    <row r="42" spans="19:29" ht="15.75" customHeight="1" x14ac:dyDescent="0.25"/>
    <row r="43" spans="19:29" ht="15.75" customHeight="1" x14ac:dyDescent="0.25"/>
    <row r="44" spans="19:29" ht="15.75" customHeight="1" x14ac:dyDescent="0.25"/>
    <row r="45" spans="19:29" ht="15.75" customHeight="1" x14ac:dyDescent="0.25"/>
    <row r="46" spans="19:29" ht="15.75" customHeight="1" x14ac:dyDescent="0.25"/>
    <row r="47" spans="19:29" ht="15.75" customHeight="1" x14ac:dyDescent="0.25"/>
    <row r="48" spans="19:29" ht="15.75" customHeight="1" x14ac:dyDescent="0.25"/>
    <row r="49" spans="6:25" ht="15.75" customHeight="1" x14ac:dyDescent="0.25"/>
    <row r="50" spans="6:25" ht="15.75" customHeight="1" x14ac:dyDescent="0.25"/>
    <row r="51" spans="6:25" ht="15.75" customHeight="1" x14ac:dyDescent="0.25"/>
    <row r="52" spans="6:25" ht="15.75" customHeight="1" x14ac:dyDescent="0.25">
      <c r="F52" s="12"/>
      <c r="G52" s="12"/>
      <c r="U52" s="9"/>
      <c r="V52" s="9"/>
      <c r="W52" s="9"/>
      <c r="X52" s="9"/>
      <c r="Y52" s="9"/>
    </row>
    <row r="53" spans="6:25" ht="15.75" customHeight="1" x14ac:dyDescent="0.25">
      <c r="F53" s="12"/>
      <c r="G53" s="12"/>
      <c r="U53" s="9"/>
      <c r="V53" s="9"/>
      <c r="W53" s="9"/>
      <c r="X53" s="9"/>
      <c r="Y53" s="9"/>
    </row>
    <row r="54" spans="6:25" ht="15.75" customHeight="1" x14ac:dyDescent="0.25">
      <c r="F54" s="12"/>
      <c r="G54" s="12"/>
      <c r="U54" s="9"/>
      <c r="V54" s="9"/>
      <c r="W54" s="9"/>
      <c r="X54" s="9"/>
      <c r="Y54" s="9"/>
    </row>
    <row r="55" spans="6:25" ht="15.75" customHeight="1" x14ac:dyDescent="0.25">
      <c r="F55" s="12"/>
      <c r="G55" s="12"/>
      <c r="U55" s="9"/>
      <c r="V55" s="9"/>
      <c r="W55" s="9"/>
      <c r="X55" s="9"/>
      <c r="Y55" s="9"/>
    </row>
    <row r="56" spans="6:25" ht="15.75" customHeight="1" x14ac:dyDescent="0.25">
      <c r="F56" s="12"/>
      <c r="G56" s="12"/>
      <c r="U56" s="9"/>
      <c r="V56" s="9"/>
      <c r="W56" s="9"/>
      <c r="X56" s="9"/>
      <c r="Y56" s="9"/>
    </row>
    <row r="57" spans="6:25" ht="15.75" customHeight="1" x14ac:dyDescent="0.25">
      <c r="F57" s="12"/>
      <c r="G57" s="12"/>
      <c r="U57" s="9"/>
      <c r="V57" s="9"/>
      <c r="W57" s="9"/>
      <c r="X57" s="9"/>
      <c r="Y57" s="9"/>
    </row>
    <row r="58" spans="6:25" ht="15.75" customHeight="1" x14ac:dyDescent="0.25">
      <c r="F58" s="12"/>
      <c r="G58" s="12"/>
      <c r="U58" s="9"/>
      <c r="V58" s="9"/>
      <c r="W58" s="9"/>
      <c r="X58" s="9"/>
      <c r="Y58" s="9"/>
    </row>
    <row r="59" spans="6:25" ht="15.75" customHeight="1" x14ac:dyDescent="0.25">
      <c r="F59" s="12"/>
      <c r="G59" s="12"/>
      <c r="U59" s="9"/>
      <c r="V59" s="9"/>
      <c r="W59" s="9"/>
      <c r="X59" s="9"/>
      <c r="Y59" s="9"/>
    </row>
    <row r="60" spans="6:25" ht="15.75" customHeight="1" x14ac:dyDescent="0.25">
      <c r="F60" s="12"/>
      <c r="G60" s="12"/>
      <c r="U60" s="9"/>
      <c r="V60" s="9"/>
      <c r="W60" s="9"/>
      <c r="X60" s="9"/>
      <c r="Y60" s="9"/>
    </row>
    <row r="61" spans="6:25" ht="15.75" customHeight="1" x14ac:dyDescent="0.25">
      <c r="F61" s="12"/>
      <c r="G61" s="12"/>
      <c r="U61" s="9"/>
      <c r="V61" s="9"/>
      <c r="W61" s="9"/>
      <c r="X61" s="9"/>
      <c r="Y61" s="9"/>
    </row>
    <row r="62" spans="6:25" ht="15.75" customHeight="1" x14ac:dyDescent="0.25">
      <c r="F62" s="12"/>
      <c r="G62" s="12"/>
      <c r="U62" s="9"/>
      <c r="V62" s="9"/>
      <c r="W62" s="9"/>
      <c r="X62" s="9"/>
      <c r="Y62" s="9"/>
    </row>
    <row r="63" spans="6:25" ht="15.75" customHeight="1" x14ac:dyDescent="0.25">
      <c r="F63" s="12"/>
      <c r="G63" s="12"/>
      <c r="U63" s="9"/>
      <c r="V63" s="9"/>
      <c r="W63" s="9"/>
      <c r="X63" s="9"/>
      <c r="Y63" s="9"/>
    </row>
    <row r="64" spans="6:25" ht="15.75" customHeight="1" x14ac:dyDescent="0.25">
      <c r="F64" s="12"/>
      <c r="G64" s="12"/>
      <c r="U64" s="9"/>
      <c r="V64" s="9"/>
      <c r="W64" s="9"/>
      <c r="X64" s="9"/>
      <c r="Y64" s="9"/>
    </row>
    <row r="65" spans="6:25" ht="15.75" customHeight="1" x14ac:dyDescent="0.25">
      <c r="F65" s="12"/>
      <c r="G65" s="12"/>
      <c r="U65" s="9"/>
      <c r="V65" s="9"/>
      <c r="W65" s="9"/>
      <c r="X65" s="9"/>
      <c r="Y65" s="9"/>
    </row>
    <row r="66" spans="6:25" ht="15.75" customHeight="1" x14ac:dyDescent="0.25">
      <c r="F66" s="12"/>
      <c r="G66" s="12"/>
      <c r="U66" s="9"/>
      <c r="V66" s="9"/>
      <c r="W66" s="9"/>
      <c r="X66" s="9"/>
      <c r="Y66" s="9"/>
    </row>
    <row r="67" spans="6:25" ht="15.75" customHeight="1" x14ac:dyDescent="0.25">
      <c r="F67" s="12"/>
      <c r="G67" s="12"/>
      <c r="U67" s="9"/>
      <c r="V67" s="9"/>
      <c r="W67" s="9"/>
      <c r="X67" s="9"/>
      <c r="Y67" s="9"/>
    </row>
    <row r="68" spans="6:25" ht="15.75" customHeight="1" x14ac:dyDescent="0.25">
      <c r="F68" s="12"/>
      <c r="G68" s="12"/>
      <c r="U68" s="9"/>
      <c r="V68" s="9"/>
      <c r="W68" s="9"/>
      <c r="X68" s="9"/>
      <c r="Y68" s="9"/>
    </row>
    <row r="69" spans="6:25" ht="15.75" customHeight="1" x14ac:dyDescent="0.25">
      <c r="F69" s="12"/>
      <c r="G69" s="12"/>
      <c r="U69" s="9"/>
      <c r="V69" s="9"/>
      <c r="W69" s="9"/>
      <c r="X69" s="9"/>
      <c r="Y69" s="9"/>
    </row>
    <row r="70" spans="6:25" ht="15.75" customHeight="1" x14ac:dyDescent="0.25">
      <c r="F70" s="12"/>
      <c r="G70" s="12"/>
      <c r="U70" s="9"/>
      <c r="V70" s="9"/>
      <c r="W70" s="9"/>
      <c r="X70" s="9"/>
      <c r="Y70" s="9"/>
    </row>
    <row r="71" spans="6:25" ht="15.75" customHeight="1" x14ac:dyDescent="0.25">
      <c r="F71" s="12"/>
      <c r="G71" s="12"/>
      <c r="U71" s="9"/>
      <c r="V71" s="9"/>
      <c r="W71" s="9"/>
      <c r="X71" s="9"/>
      <c r="Y71" s="9"/>
    </row>
    <row r="72" spans="6:25" ht="15.75" customHeight="1" x14ac:dyDescent="0.25">
      <c r="F72" s="12"/>
      <c r="G72" s="12"/>
      <c r="U72" s="9"/>
      <c r="V72" s="9"/>
      <c r="W72" s="9"/>
      <c r="X72" s="9"/>
      <c r="Y72" s="9"/>
    </row>
    <row r="73" spans="6:25" ht="15.75" customHeight="1" x14ac:dyDescent="0.25">
      <c r="F73" s="12"/>
      <c r="G73" s="12"/>
      <c r="U73" s="9"/>
      <c r="V73" s="9"/>
      <c r="W73" s="9"/>
      <c r="X73" s="9"/>
      <c r="Y73" s="9"/>
    </row>
    <row r="74" spans="6:25" ht="15.75" customHeight="1" x14ac:dyDescent="0.25">
      <c r="F74" s="12"/>
      <c r="G74" s="12"/>
      <c r="U74" s="9"/>
      <c r="V74" s="9"/>
      <c r="W74" s="9"/>
      <c r="X74" s="9"/>
      <c r="Y74" s="9"/>
    </row>
    <row r="75" spans="6:25" ht="15.75" customHeight="1" x14ac:dyDescent="0.25">
      <c r="F75" s="12"/>
      <c r="G75" s="12"/>
      <c r="U75" s="9"/>
      <c r="V75" s="9"/>
      <c r="W75" s="9"/>
      <c r="X75" s="9"/>
      <c r="Y75" s="9"/>
    </row>
    <row r="76" spans="6:25" ht="15.75" customHeight="1" x14ac:dyDescent="0.25">
      <c r="F76" s="12"/>
      <c r="G76" s="12"/>
      <c r="U76" s="9"/>
      <c r="V76" s="9"/>
      <c r="W76" s="9"/>
      <c r="X76" s="9"/>
      <c r="Y76" s="9"/>
    </row>
    <row r="77" spans="6:25" ht="15.75" customHeight="1" x14ac:dyDescent="0.25">
      <c r="F77" s="12"/>
      <c r="G77" s="12"/>
      <c r="U77" s="9"/>
      <c r="V77" s="9"/>
      <c r="W77" s="9"/>
      <c r="X77" s="9"/>
      <c r="Y77" s="9"/>
    </row>
    <row r="78" spans="6:25" ht="15.75" customHeight="1" x14ac:dyDescent="0.25">
      <c r="F78" s="12"/>
      <c r="G78" s="12"/>
      <c r="U78" s="9"/>
      <c r="V78" s="9"/>
      <c r="W78" s="9"/>
      <c r="X78" s="9"/>
      <c r="Y78" s="9"/>
    </row>
    <row r="79" spans="6:25" ht="15.75" customHeight="1" x14ac:dyDescent="0.25">
      <c r="F79" s="12"/>
      <c r="G79" s="12"/>
      <c r="U79" s="9"/>
      <c r="V79" s="9"/>
      <c r="W79" s="9"/>
      <c r="X79" s="9"/>
      <c r="Y79" s="9"/>
    </row>
    <row r="80" spans="6:25" ht="15.75" customHeight="1" x14ac:dyDescent="0.25">
      <c r="F80" s="12"/>
      <c r="G80" s="12"/>
      <c r="U80" s="9"/>
      <c r="V80" s="9"/>
      <c r="W80" s="9"/>
      <c r="X80" s="9"/>
      <c r="Y80" s="9"/>
    </row>
    <row r="81" spans="6:25" ht="15.75" customHeight="1" x14ac:dyDescent="0.25">
      <c r="F81" s="12"/>
      <c r="G81" s="12"/>
      <c r="U81" s="9"/>
      <c r="V81" s="9"/>
      <c r="W81" s="9"/>
      <c r="X81" s="9"/>
      <c r="Y81" s="9"/>
    </row>
    <row r="82" spans="6:25" ht="15.75" customHeight="1" x14ac:dyDescent="0.25">
      <c r="F82" s="12"/>
      <c r="G82" s="12"/>
      <c r="U82" s="9"/>
      <c r="V82" s="9"/>
      <c r="W82" s="9"/>
      <c r="X82" s="9"/>
      <c r="Y82" s="9"/>
    </row>
    <row r="83" spans="6:25" ht="15.75" customHeight="1" x14ac:dyDescent="0.25">
      <c r="F83" s="12"/>
      <c r="G83" s="12"/>
      <c r="U83" s="9"/>
      <c r="V83" s="9"/>
      <c r="W83" s="9"/>
      <c r="X83" s="9"/>
      <c r="Y83" s="9"/>
    </row>
    <row r="84" spans="6:25" ht="15.75" customHeight="1" x14ac:dyDescent="0.25">
      <c r="F84" s="12"/>
      <c r="G84" s="12"/>
      <c r="U84" s="9"/>
      <c r="V84" s="9"/>
      <c r="W84" s="9"/>
      <c r="X84" s="9"/>
      <c r="Y84" s="9"/>
    </row>
    <row r="85" spans="6:25" ht="15.75" customHeight="1" x14ac:dyDescent="0.25">
      <c r="F85" s="12"/>
      <c r="G85" s="12"/>
      <c r="U85" s="9"/>
      <c r="V85" s="9"/>
      <c r="W85" s="9"/>
      <c r="X85" s="9"/>
      <c r="Y85" s="9"/>
    </row>
    <row r="86" spans="6:25" ht="15.75" customHeight="1" x14ac:dyDescent="0.25">
      <c r="F86" s="12"/>
      <c r="G86" s="12"/>
      <c r="U86" s="9"/>
      <c r="V86" s="9"/>
      <c r="W86" s="9"/>
      <c r="X86" s="9"/>
      <c r="Y86" s="9"/>
    </row>
    <row r="87" spans="6:25" ht="15.75" customHeight="1" x14ac:dyDescent="0.25">
      <c r="F87" s="12"/>
      <c r="G87" s="12"/>
      <c r="U87" s="9"/>
      <c r="V87" s="9"/>
      <c r="W87" s="9"/>
      <c r="X87" s="9"/>
      <c r="Y87" s="9"/>
    </row>
    <row r="88" spans="6:25" ht="15.75" customHeight="1" x14ac:dyDescent="0.25">
      <c r="F88" s="12"/>
      <c r="G88" s="12"/>
      <c r="U88" s="9"/>
      <c r="V88" s="9"/>
      <c r="W88" s="9"/>
      <c r="X88" s="9"/>
      <c r="Y88" s="9"/>
    </row>
    <row r="89" spans="6:25" ht="15.75" customHeight="1" x14ac:dyDescent="0.25">
      <c r="F89" s="12"/>
      <c r="G89" s="12"/>
      <c r="U89" s="9"/>
      <c r="V89" s="9"/>
      <c r="W89" s="9"/>
      <c r="X89" s="9"/>
      <c r="Y89" s="9"/>
    </row>
    <row r="90" spans="6:25" ht="15.75" customHeight="1" x14ac:dyDescent="0.25">
      <c r="F90" s="12"/>
      <c r="G90" s="12"/>
      <c r="U90" s="9"/>
      <c r="V90" s="9"/>
      <c r="W90" s="9"/>
      <c r="X90" s="9"/>
      <c r="Y90" s="9"/>
    </row>
    <row r="91" spans="6:25" ht="15.75" customHeight="1" x14ac:dyDescent="0.25">
      <c r="F91" s="12"/>
      <c r="G91" s="12"/>
      <c r="U91" s="9"/>
      <c r="V91" s="9"/>
      <c r="W91" s="9"/>
      <c r="X91" s="9"/>
      <c r="Y91" s="9"/>
    </row>
    <row r="92" spans="6:25" ht="15.75" customHeight="1" x14ac:dyDescent="0.25">
      <c r="F92" s="12"/>
      <c r="G92" s="12"/>
      <c r="U92" s="9"/>
      <c r="V92" s="9"/>
      <c r="W92" s="9"/>
      <c r="X92" s="9"/>
      <c r="Y92" s="9"/>
    </row>
    <row r="93" spans="6:25" ht="15.75" customHeight="1" x14ac:dyDescent="0.25">
      <c r="F93" s="12"/>
      <c r="G93" s="12"/>
      <c r="U93" s="9"/>
      <c r="V93" s="9"/>
      <c r="W93" s="9"/>
      <c r="X93" s="9"/>
      <c r="Y93" s="9"/>
    </row>
    <row r="94" spans="6:25" ht="15.75" customHeight="1" x14ac:dyDescent="0.25">
      <c r="F94" s="12"/>
      <c r="G94" s="12"/>
      <c r="U94" s="9"/>
      <c r="V94" s="9"/>
      <c r="W94" s="9"/>
      <c r="X94" s="9"/>
      <c r="Y94" s="9"/>
    </row>
    <row r="95" spans="6:25" ht="15.75" customHeight="1" x14ac:dyDescent="0.25">
      <c r="F95" s="12"/>
      <c r="G95" s="12"/>
      <c r="U95" s="9"/>
      <c r="V95" s="9"/>
      <c r="W95" s="9"/>
      <c r="X95" s="9"/>
      <c r="Y95" s="9"/>
    </row>
    <row r="96" spans="6:25" ht="15.75" customHeight="1" x14ac:dyDescent="0.25">
      <c r="F96" s="12"/>
      <c r="G96" s="12"/>
      <c r="U96" s="9"/>
      <c r="V96" s="9"/>
      <c r="W96" s="9"/>
      <c r="X96" s="9"/>
      <c r="Y96" s="9"/>
    </row>
    <row r="97" spans="6:25" ht="15.75" customHeight="1" x14ac:dyDescent="0.25">
      <c r="F97" s="12"/>
      <c r="G97" s="12"/>
      <c r="U97" s="9"/>
      <c r="V97" s="9"/>
      <c r="W97" s="9"/>
      <c r="X97" s="9"/>
      <c r="Y97" s="9"/>
    </row>
    <row r="98" spans="6:25" ht="15.75" customHeight="1" x14ac:dyDescent="0.25">
      <c r="F98" s="12"/>
      <c r="G98" s="12"/>
      <c r="U98" s="9"/>
      <c r="V98" s="9"/>
      <c r="W98" s="9"/>
      <c r="X98" s="9"/>
      <c r="Y98" s="9"/>
    </row>
    <row r="99" spans="6:25" ht="15.75" customHeight="1" x14ac:dyDescent="0.25">
      <c r="F99" s="12"/>
      <c r="G99" s="12"/>
      <c r="U99" s="9"/>
      <c r="V99" s="9"/>
      <c r="W99" s="9"/>
      <c r="X99" s="9"/>
      <c r="Y99" s="9"/>
    </row>
    <row r="100" spans="6:25" ht="15.75" customHeight="1" x14ac:dyDescent="0.25">
      <c r="F100" s="12"/>
      <c r="G100" s="12"/>
      <c r="U100" s="9"/>
      <c r="V100" s="9"/>
      <c r="W100" s="9"/>
      <c r="X100" s="9"/>
      <c r="Y100" s="9"/>
    </row>
    <row r="101" spans="6:25" ht="15.75" customHeight="1" x14ac:dyDescent="0.25">
      <c r="F101" s="12"/>
      <c r="G101" s="12"/>
      <c r="U101" s="9"/>
      <c r="V101" s="9"/>
      <c r="W101" s="9"/>
      <c r="X101" s="9"/>
      <c r="Y101" s="9"/>
    </row>
    <row r="102" spans="6:25" ht="15.75" customHeight="1" x14ac:dyDescent="0.25">
      <c r="F102" s="12"/>
      <c r="G102" s="12"/>
      <c r="U102" s="9"/>
      <c r="V102" s="9"/>
      <c r="W102" s="9"/>
      <c r="X102" s="9"/>
      <c r="Y102" s="9"/>
    </row>
    <row r="103" spans="6:25" ht="15.75" customHeight="1" x14ac:dyDescent="0.25">
      <c r="F103" s="12"/>
      <c r="G103" s="12"/>
      <c r="U103" s="9"/>
      <c r="V103" s="9"/>
      <c r="W103" s="9"/>
      <c r="X103" s="9"/>
      <c r="Y103" s="9"/>
    </row>
    <row r="104" spans="6:25" ht="15.75" customHeight="1" x14ac:dyDescent="0.25">
      <c r="F104" s="12"/>
      <c r="G104" s="12"/>
      <c r="U104" s="9"/>
      <c r="V104" s="9"/>
      <c r="W104" s="9"/>
      <c r="X104" s="9"/>
      <c r="Y104" s="9"/>
    </row>
    <row r="105" spans="6:25" ht="15.75" customHeight="1" x14ac:dyDescent="0.25">
      <c r="F105" s="12"/>
      <c r="G105" s="12"/>
      <c r="U105" s="9"/>
      <c r="V105" s="9"/>
      <c r="W105" s="9"/>
      <c r="X105" s="9"/>
      <c r="Y105" s="9"/>
    </row>
    <row r="106" spans="6:25" ht="15.75" customHeight="1" x14ac:dyDescent="0.25">
      <c r="F106" s="12"/>
      <c r="G106" s="12"/>
      <c r="U106" s="9"/>
      <c r="V106" s="9"/>
      <c r="W106" s="9"/>
      <c r="X106" s="9"/>
      <c r="Y106" s="9"/>
    </row>
    <row r="107" spans="6:25" ht="15.75" customHeight="1" x14ac:dyDescent="0.25">
      <c r="F107" s="12"/>
      <c r="G107" s="12"/>
      <c r="U107" s="9"/>
      <c r="V107" s="9"/>
      <c r="W107" s="9"/>
      <c r="X107" s="9"/>
      <c r="Y107" s="9"/>
    </row>
    <row r="108" spans="6:25" ht="15.75" customHeight="1" x14ac:dyDescent="0.25">
      <c r="F108" s="12"/>
      <c r="G108" s="12"/>
      <c r="U108" s="9"/>
      <c r="V108" s="9"/>
      <c r="W108" s="9"/>
      <c r="X108" s="9"/>
      <c r="Y108" s="9"/>
    </row>
    <row r="109" spans="6:25" ht="15.75" customHeight="1" x14ac:dyDescent="0.25">
      <c r="F109" s="12"/>
      <c r="G109" s="12"/>
      <c r="U109" s="9"/>
      <c r="V109" s="9"/>
      <c r="W109" s="9"/>
      <c r="X109" s="9"/>
      <c r="Y109" s="9"/>
    </row>
    <row r="110" spans="6:25" ht="15.75" customHeight="1" x14ac:dyDescent="0.25">
      <c r="F110" s="12"/>
      <c r="G110" s="12"/>
      <c r="U110" s="9"/>
      <c r="V110" s="9"/>
      <c r="W110" s="9"/>
      <c r="X110" s="9"/>
      <c r="Y110" s="9"/>
    </row>
    <row r="111" spans="6:25" ht="15.75" customHeight="1" x14ac:dyDescent="0.25">
      <c r="F111" s="12"/>
      <c r="G111" s="12"/>
      <c r="U111" s="9"/>
      <c r="V111" s="9"/>
      <c r="W111" s="9"/>
      <c r="X111" s="9"/>
      <c r="Y111" s="9"/>
    </row>
    <row r="112" spans="6:25" ht="15.75" customHeight="1" x14ac:dyDescent="0.25">
      <c r="F112" s="12"/>
      <c r="G112" s="12"/>
      <c r="U112" s="9"/>
      <c r="V112" s="9"/>
      <c r="W112" s="9"/>
      <c r="X112" s="9"/>
      <c r="Y112" s="9"/>
    </row>
    <row r="113" spans="6:25" ht="15.75" customHeight="1" x14ac:dyDescent="0.25">
      <c r="F113" s="12"/>
      <c r="G113" s="12"/>
      <c r="U113" s="9"/>
      <c r="V113" s="9"/>
      <c r="W113" s="9"/>
      <c r="X113" s="9"/>
      <c r="Y113" s="9"/>
    </row>
    <row r="114" spans="6:25" ht="15.75" customHeight="1" x14ac:dyDescent="0.25">
      <c r="F114" s="12"/>
      <c r="G114" s="12"/>
      <c r="U114" s="9"/>
      <c r="V114" s="9"/>
      <c r="W114" s="9"/>
      <c r="X114" s="9"/>
      <c r="Y114" s="9"/>
    </row>
    <row r="115" spans="6:25" ht="15.75" customHeight="1" x14ac:dyDescent="0.25">
      <c r="F115" s="12"/>
      <c r="G115" s="12"/>
      <c r="U115" s="9"/>
      <c r="V115" s="9"/>
      <c r="W115" s="9"/>
      <c r="X115" s="9"/>
      <c r="Y115" s="9"/>
    </row>
    <row r="116" spans="6:25" ht="15.75" customHeight="1" x14ac:dyDescent="0.25">
      <c r="F116" s="12"/>
      <c r="G116" s="12"/>
      <c r="U116" s="9"/>
      <c r="V116" s="9"/>
      <c r="W116" s="9"/>
      <c r="X116" s="9"/>
      <c r="Y116" s="9"/>
    </row>
    <row r="117" spans="6:25" ht="15.75" customHeight="1" x14ac:dyDescent="0.25">
      <c r="F117" s="12"/>
      <c r="G117" s="12"/>
      <c r="U117" s="9"/>
      <c r="V117" s="9"/>
      <c r="W117" s="9"/>
      <c r="X117" s="9"/>
      <c r="Y117" s="9"/>
    </row>
    <row r="118" spans="6:25" ht="15.75" customHeight="1" x14ac:dyDescent="0.25">
      <c r="F118" s="12"/>
      <c r="G118" s="12"/>
      <c r="U118" s="9"/>
      <c r="V118" s="9"/>
      <c r="W118" s="9"/>
      <c r="X118" s="9"/>
      <c r="Y118" s="9"/>
    </row>
    <row r="119" spans="6:25" ht="15.75" customHeight="1" x14ac:dyDescent="0.25">
      <c r="F119" s="12"/>
      <c r="G119" s="12"/>
      <c r="U119" s="9"/>
      <c r="V119" s="9"/>
      <c r="W119" s="9"/>
      <c r="X119" s="9"/>
      <c r="Y119" s="9"/>
    </row>
    <row r="120" spans="6:25" ht="15.75" customHeight="1" x14ac:dyDescent="0.25">
      <c r="F120" s="12"/>
      <c r="G120" s="12"/>
      <c r="U120" s="9"/>
      <c r="V120" s="9"/>
      <c r="W120" s="9"/>
      <c r="X120" s="9"/>
      <c r="Y120" s="9"/>
    </row>
    <row r="121" spans="6:25" ht="15.75" customHeight="1" x14ac:dyDescent="0.25">
      <c r="F121" s="12"/>
      <c r="G121" s="12"/>
      <c r="U121" s="9"/>
      <c r="V121" s="9"/>
      <c r="W121" s="9"/>
      <c r="X121" s="9"/>
      <c r="Y121" s="9"/>
    </row>
    <row r="122" spans="6:25" ht="15.75" customHeight="1" x14ac:dyDescent="0.25">
      <c r="F122" s="12"/>
      <c r="G122" s="12"/>
      <c r="U122" s="9"/>
      <c r="V122" s="9"/>
      <c r="W122" s="9"/>
      <c r="X122" s="9"/>
      <c r="Y122" s="9"/>
    </row>
    <row r="123" spans="6:25" ht="15.75" customHeight="1" x14ac:dyDescent="0.25">
      <c r="F123" s="12"/>
      <c r="G123" s="12"/>
      <c r="U123" s="9"/>
      <c r="V123" s="9"/>
      <c r="W123" s="9"/>
      <c r="X123" s="9"/>
      <c r="Y123" s="9"/>
    </row>
    <row r="124" spans="6:25" ht="15.75" customHeight="1" x14ac:dyDescent="0.25">
      <c r="F124" s="12"/>
      <c r="G124" s="12"/>
      <c r="U124" s="9"/>
      <c r="V124" s="9"/>
      <c r="W124" s="9"/>
      <c r="X124" s="9"/>
      <c r="Y124" s="9"/>
    </row>
    <row r="125" spans="6:25" ht="15.75" customHeight="1" x14ac:dyDescent="0.25">
      <c r="F125" s="12"/>
      <c r="G125" s="12"/>
      <c r="U125" s="9"/>
      <c r="V125" s="9"/>
      <c r="W125" s="9"/>
      <c r="X125" s="9"/>
      <c r="Y125" s="9"/>
    </row>
    <row r="126" spans="6:25" ht="15.75" customHeight="1" x14ac:dyDescent="0.25">
      <c r="F126" s="12"/>
      <c r="G126" s="12"/>
      <c r="U126" s="9"/>
      <c r="V126" s="9"/>
      <c r="W126" s="9"/>
      <c r="X126" s="9"/>
      <c r="Y126" s="9"/>
    </row>
    <row r="127" spans="6:25" ht="15.75" customHeight="1" x14ac:dyDescent="0.25">
      <c r="F127" s="12"/>
      <c r="G127" s="12"/>
      <c r="U127" s="9"/>
      <c r="V127" s="9"/>
      <c r="W127" s="9"/>
      <c r="X127" s="9"/>
      <c r="Y127" s="9"/>
    </row>
    <row r="128" spans="6:25" ht="15.75" customHeight="1" x14ac:dyDescent="0.25">
      <c r="F128" s="12"/>
      <c r="G128" s="12"/>
      <c r="U128" s="9"/>
      <c r="V128" s="9"/>
      <c r="W128" s="9"/>
      <c r="X128" s="9"/>
      <c r="Y128" s="9"/>
    </row>
    <row r="129" spans="6:25" ht="15.75" customHeight="1" x14ac:dyDescent="0.25">
      <c r="F129" s="12"/>
      <c r="G129" s="12"/>
      <c r="U129" s="9"/>
      <c r="V129" s="9"/>
      <c r="W129" s="9"/>
      <c r="X129" s="9"/>
      <c r="Y129" s="9"/>
    </row>
    <row r="130" spans="6:25" ht="15.75" customHeight="1" x14ac:dyDescent="0.25">
      <c r="F130" s="12"/>
      <c r="G130" s="12"/>
      <c r="U130" s="9"/>
      <c r="V130" s="9"/>
      <c r="W130" s="9"/>
      <c r="X130" s="9"/>
      <c r="Y130" s="9"/>
    </row>
    <row r="131" spans="6:25" ht="15.75" customHeight="1" x14ac:dyDescent="0.25">
      <c r="F131" s="12"/>
      <c r="G131" s="12"/>
      <c r="U131" s="9"/>
      <c r="V131" s="9"/>
      <c r="W131" s="9"/>
      <c r="X131" s="9"/>
      <c r="Y131" s="9"/>
    </row>
    <row r="132" spans="6:25" ht="15.75" customHeight="1" x14ac:dyDescent="0.25">
      <c r="F132" s="12"/>
      <c r="G132" s="12"/>
      <c r="U132" s="9"/>
      <c r="V132" s="9"/>
      <c r="W132" s="9"/>
      <c r="X132" s="9"/>
      <c r="Y132" s="9"/>
    </row>
    <row r="133" spans="6:25" ht="15.75" customHeight="1" x14ac:dyDescent="0.25">
      <c r="F133" s="12"/>
      <c r="G133" s="12"/>
      <c r="U133" s="9"/>
      <c r="V133" s="9"/>
      <c r="W133" s="9"/>
      <c r="X133" s="9"/>
      <c r="Y133" s="9"/>
    </row>
    <row r="134" spans="6:25" ht="15.75" customHeight="1" x14ac:dyDescent="0.25">
      <c r="F134" s="12"/>
      <c r="G134" s="12"/>
      <c r="U134" s="9"/>
      <c r="V134" s="9"/>
      <c r="W134" s="9"/>
      <c r="X134" s="9"/>
      <c r="Y134" s="9"/>
    </row>
    <row r="135" spans="6:25" ht="15.75" customHeight="1" x14ac:dyDescent="0.25">
      <c r="F135" s="12"/>
      <c r="G135" s="12"/>
      <c r="U135" s="9"/>
      <c r="V135" s="9"/>
      <c r="W135" s="9"/>
      <c r="X135" s="9"/>
      <c r="Y135" s="9"/>
    </row>
    <row r="136" spans="6:25" ht="15.75" customHeight="1" x14ac:dyDescent="0.25">
      <c r="F136" s="12"/>
      <c r="G136" s="12"/>
      <c r="U136" s="9"/>
      <c r="V136" s="9"/>
      <c r="W136" s="9"/>
      <c r="X136" s="9"/>
      <c r="Y136" s="9"/>
    </row>
    <row r="137" spans="6:25" ht="15.75" customHeight="1" x14ac:dyDescent="0.25">
      <c r="F137" s="12"/>
      <c r="G137" s="12"/>
      <c r="U137" s="9"/>
      <c r="V137" s="9"/>
      <c r="W137" s="9"/>
      <c r="X137" s="9"/>
      <c r="Y137" s="9"/>
    </row>
    <row r="138" spans="6:25" ht="15.75" customHeight="1" x14ac:dyDescent="0.25">
      <c r="F138" s="12"/>
      <c r="G138" s="12"/>
      <c r="U138" s="9"/>
      <c r="V138" s="9"/>
      <c r="W138" s="9"/>
      <c r="X138" s="9"/>
      <c r="Y138" s="9"/>
    </row>
    <row r="139" spans="6:25" ht="15.75" customHeight="1" x14ac:dyDescent="0.25">
      <c r="F139" s="12"/>
      <c r="G139" s="12"/>
      <c r="U139" s="9"/>
      <c r="V139" s="9"/>
      <c r="W139" s="9"/>
      <c r="X139" s="9"/>
      <c r="Y139" s="9"/>
    </row>
    <row r="140" spans="6:25" ht="15.75" customHeight="1" x14ac:dyDescent="0.25">
      <c r="F140" s="12"/>
      <c r="G140" s="12"/>
      <c r="U140" s="9"/>
      <c r="V140" s="9"/>
      <c r="W140" s="9"/>
      <c r="X140" s="9"/>
      <c r="Y140" s="9"/>
    </row>
    <row r="141" spans="6:25" ht="15.75" customHeight="1" x14ac:dyDescent="0.25">
      <c r="F141" s="12"/>
      <c r="G141" s="12"/>
      <c r="U141" s="9"/>
      <c r="V141" s="9"/>
      <c r="W141" s="9"/>
      <c r="X141" s="9"/>
      <c r="Y141" s="9"/>
    </row>
    <row r="142" spans="6:25" ht="15.75" customHeight="1" x14ac:dyDescent="0.25">
      <c r="F142" s="12"/>
      <c r="G142" s="12"/>
      <c r="U142" s="9"/>
      <c r="V142" s="9"/>
      <c r="W142" s="9"/>
      <c r="X142" s="9"/>
      <c r="Y142" s="9"/>
    </row>
    <row r="143" spans="6:25" ht="15.75" customHeight="1" x14ac:dyDescent="0.25">
      <c r="F143" s="12"/>
      <c r="G143" s="12"/>
      <c r="U143" s="9"/>
      <c r="V143" s="9"/>
      <c r="W143" s="9"/>
      <c r="X143" s="9"/>
      <c r="Y143" s="9"/>
    </row>
    <row r="144" spans="6:25" ht="15.75" customHeight="1" x14ac:dyDescent="0.25">
      <c r="F144" s="12"/>
      <c r="G144" s="12"/>
      <c r="U144" s="9"/>
      <c r="V144" s="9"/>
      <c r="W144" s="9"/>
      <c r="X144" s="9"/>
      <c r="Y144" s="9"/>
    </row>
    <row r="145" spans="6:25" ht="15.75" customHeight="1" x14ac:dyDescent="0.25">
      <c r="F145" s="12"/>
      <c r="G145" s="12"/>
      <c r="U145" s="9"/>
      <c r="V145" s="9"/>
      <c r="W145" s="9"/>
      <c r="X145" s="9"/>
      <c r="Y145" s="9"/>
    </row>
    <row r="146" spans="6:25" ht="15.75" customHeight="1" x14ac:dyDescent="0.25">
      <c r="F146" s="12"/>
      <c r="G146" s="12"/>
      <c r="U146" s="9"/>
      <c r="V146" s="9"/>
      <c r="W146" s="9"/>
      <c r="X146" s="9"/>
      <c r="Y146" s="9"/>
    </row>
    <row r="147" spans="6:25" ht="15.75" customHeight="1" x14ac:dyDescent="0.25">
      <c r="F147" s="12"/>
      <c r="G147" s="12"/>
      <c r="U147" s="9"/>
      <c r="V147" s="9"/>
      <c r="W147" s="9"/>
      <c r="X147" s="9"/>
      <c r="Y147" s="9"/>
    </row>
    <row r="148" spans="6:25" ht="15.75" customHeight="1" x14ac:dyDescent="0.25">
      <c r="F148" s="12"/>
      <c r="G148" s="12"/>
      <c r="U148" s="9"/>
      <c r="V148" s="9"/>
      <c r="W148" s="9"/>
      <c r="X148" s="9"/>
      <c r="Y148" s="9"/>
    </row>
    <row r="149" spans="6:25" ht="15.75" customHeight="1" x14ac:dyDescent="0.25">
      <c r="F149" s="12"/>
      <c r="G149" s="12"/>
      <c r="U149" s="9"/>
      <c r="V149" s="9"/>
      <c r="W149" s="9"/>
      <c r="X149" s="9"/>
      <c r="Y149" s="9"/>
    </row>
    <row r="150" spans="6:25" ht="15.75" customHeight="1" x14ac:dyDescent="0.25">
      <c r="F150" s="12"/>
      <c r="G150" s="12"/>
      <c r="U150" s="9"/>
      <c r="V150" s="9"/>
      <c r="W150" s="9"/>
      <c r="X150" s="9"/>
      <c r="Y150" s="9"/>
    </row>
    <row r="151" spans="6:25" ht="15.75" customHeight="1" x14ac:dyDescent="0.25">
      <c r="F151" s="12"/>
      <c r="G151" s="12"/>
      <c r="U151" s="9"/>
      <c r="V151" s="9"/>
      <c r="W151" s="9"/>
      <c r="X151" s="9"/>
      <c r="Y151" s="9"/>
    </row>
    <row r="152" spans="6:25" ht="15.75" customHeight="1" x14ac:dyDescent="0.25">
      <c r="F152" s="12"/>
      <c r="G152" s="12"/>
      <c r="U152" s="9"/>
      <c r="V152" s="9"/>
      <c r="W152" s="9"/>
      <c r="X152" s="9"/>
      <c r="Y152" s="9"/>
    </row>
    <row r="153" spans="6:25" ht="15.75" customHeight="1" x14ac:dyDescent="0.25">
      <c r="F153" s="12"/>
      <c r="G153" s="12"/>
      <c r="U153" s="9"/>
      <c r="V153" s="9"/>
      <c r="W153" s="9"/>
      <c r="X153" s="9"/>
      <c r="Y153" s="9"/>
    </row>
    <row r="154" spans="6:25" ht="15.75" customHeight="1" x14ac:dyDescent="0.25">
      <c r="F154" s="12"/>
      <c r="G154" s="12"/>
      <c r="U154" s="9"/>
      <c r="V154" s="9"/>
      <c r="W154" s="9"/>
      <c r="X154" s="9"/>
      <c r="Y154" s="9"/>
    </row>
    <row r="155" spans="6:25" ht="15.75" customHeight="1" x14ac:dyDescent="0.25">
      <c r="F155" s="12"/>
      <c r="G155" s="12"/>
      <c r="U155" s="9"/>
      <c r="V155" s="9"/>
      <c r="W155" s="9"/>
      <c r="X155" s="9"/>
      <c r="Y155" s="9"/>
    </row>
    <row r="156" spans="6:25" ht="15.75" customHeight="1" x14ac:dyDescent="0.25">
      <c r="F156" s="12"/>
      <c r="G156" s="12"/>
      <c r="U156" s="9"/>
      <c r="V156" s="9"/>
      <c r="W156" s="9"/>
      <c r="X156" s="9"/>
      <c r="Y156" s="9"/>
    </row>
    <row r="157" spans="6:25" ht="15.75" customHeight="1" x14ac:dyDescent="0.25">
      <c r="F157" s="12"/>
      <c r="G157" s="12"/>
      <c r="U157" s="9"/>
      <c r="V157" s="9"/>
      <c r="W157" s="9"/>
      <c r="X157" s="9"/>
      <c r="Y157" s="9"/>
    </row>
    <row r="158" spans="6:25" ht="15.75" customHeight="1" x14ac:dyDescent="0.25">
      <c r="F158" s="12"/>
      <c r="G158" s="12"/>
      <c r="U158" s="9"/>
      <c r="V158" s="9"/>
      <c r="W158" s="9"/>
      <c r="X158" s="9"/>
      <c r="Y158" s="9"/>
    </row>
    <row r="159" spans="6:25" ht="15.75" customHeight="1" x14ac:dyDescent="0.25">
      <c r="F159" s="12"/>
      <c r="G159" s="12"/>
      <c r="U159" s="9"/>
      <c r="V159" s="9"/>
      <c r="W159" s="9"/>
      <c r="X159" s="9"/>
      <c r="Y159" s="9"/>
    </row>
    <row r="160" spans="6:25" ht="15.75" customHeight="1" x14ac:dyDescent="0.25">
      <c r="F160" s="12"/>
      <c r="G160" s="12"/>
      <c r="U160" s="9"/>
      <c r="V160" s="9"/>
      <c r="W160" s="9"/>
      <c r="X160" s="9"/>
      <c r="Y160" s="9"/>
    </row>
    <row r="161" spans="6:25" ht="15.75" customHeight="1" x14ac:dyDescent="0.25">
      <c r="F161" s="12"/>
      <c r="G161" s="12"/>
      <c r="U161" s="9"/>
      <c r="V161" s="9"/>
      <c r="W161" s="9"/>
      <c r="X161" s="9"/>
      <c r="Y161" s="9"/>
    </row>
    <row r="162" spans="6:25" ht="15.75" customHeight="1" x14ac:dyDescent="0.25">
      <c r="F162" s="12"/>
      <c r="G162" s="12"/>
      <c r="U162" s="9"/>
      <c r="V162" s="9"/>
      <c r="W162" s="9"/>
      <c r="X162" s="9"/>
      <c r="Y162" s="9"/>
    </row>
    <row r="163" spans="6:25" ht="15.75" customHeight="1" x14ac:dyDescent="0.25">
      <c r="F163" s="12"/>
      <c r="G163" s="12"/>
      <c r="U163" s="9"/>
      <c r="V163" s="9"/>
      <c r="W163" s="9"/>
      <c r="X163" s="9"/>
      <c r="Y163" s="9"/>
    </row>
    <row r="164" spans="6:25" ht="15.75" customHeight="1" x14ac:dyDescent="0.25">
      <c r="F164" s="12"/>
      <c r="G164" s="12"/>
      <c r="U164" s="9"/>
      <c r="V164" s="9"/>
      <c r="W164" s="9"/>
      <c r="X164" s="9"/>
      <c r="Y164" s="9"/>
    </row>
    <row r="165" spans="6:25" ht="15.75" customHeight="1" x14ac:dyDescent="0.25">
      <c r="F165" s="12"/>
      <c r="G165" s="12"/>
      <c r="U165" s="9"/>
      <c r="V165" s="9"/>
      <c r="W165" s="9"/>
      <c r="X165" s="9"/>
      <c r="Y165" s="9"/>
    </row>
    <row r="166" spans="6:25" ht="15.75" customHeight="1" x14ac:dyDescent="0.25">
      <c r="F166" s="12"/>
      <c r="G166" s="12"/>
      <c r="U166" s="9"/>
      <c r="V166" s="9"/>
      <c r="W166" s="9"/>
      <c r="X166" s="9"/>
      <c r="Y166" s="9"/>
    </row>
    <row r="167" spans="6:25" ht="15.75" customHeight="1" x14ac:dyDescent="0.25">
      <c r="F167" s="12"/>
      <c r="G167" s="12"/>
      <c r="U167" s="9"/>
      <c r="V167" s="9"/>
      <c r="W167" s="9"/>
      <c r="X167" s="9"/>
      <c r="Y167" s="9"/>
    </row>
    <row r="168" spans="6:25" ht="15.75" customHeight="1" x14ac:dyDescent="0.25">
      <c r="F168" s="12"/>
      <c r="G168" s="12"/>
      <c r="U168" s="9"/>
      <c r="V168" s="9"/>
      <c r="W168" s="9"/>
      <c r="X168" s="9"/>
      <c r="Y168" s="9"/>
    </row>
    <row r="169" spans="6:25" ht="15.75" customHeight="1" x14ac:dyDescent="0.25">
      <c r="F169" s="12"/>
      <c r="G169" s="12"/>
      <c r="U169" s="9"/>
      <c r="V169" s="9"/>
      <c r="W169" s="9"/>
      <c r="X169" s="9"/>
      <c r="Y169" s="9"/>
    </row>
    <row r="170" spans="6:25" ht="15.75" customHeight="1" x14ac:dyDescent="0.25">
      <c r="F170" s="12"/>
      <c r="G170" s="12"/>
      <c r="U170" s="9"/>
      <c r="V170" s="9"/>
      <c r="W170" s="9"/>
      <c r="X170" s="9"/>
      <c r="Y170" s="9"/>
    </row>
    <row r="171" spans="6:25" ht="15.75" customHeight="1" x14ac:dyDescent="0.25">
      <c r="F171" s="12"/>
      <c r="G171" s="12"/>
      <c r="U171" s="9"/>
      <c r="V171" s="9"/>
      <c r="W171" s="9"/>
      <c r="X171" s="9"/>
      <c r="Y171" s="9"/>
    </row>
    <row r="172" spans="6:25" ht="15.75" customHeight="1" x14ac:dyDescent="0.25">
      <c r="F172" s="12"/>
      <c r="G172" s="12"/>
      <c r="U172" s="9"/>
      <c r="V172" s="9"/>
      <c r="W172" s="9"/>
      <c r="X172" s="9"/>
      <c r="Y172" s="9"/>
    </row>
    <row r="173" spans="6:25" ht="15.75" customHeight="1" x14ac:dyDescent="0.25">
      <c r="F173" s="12"/>
      <c r="G173" s="12"/>
      <c r="U173" s="9"/>
      <c r="V173" s="9"/>
      <c r="W173" s="9"/>
      <c r="X173" s="9"/>
      <c r="Y173" s="9"/>
    </row>
    <row r="174" spans="6:25" ht="15.75" customHeight="1" x14ac:dyDescent="0.25">
      <c r="F174" s="12"/>
      <c r="G174" s="12"/>
      <c r="U174" s="9"/>
      <c r="V174" s="9"/>
      <c r="W174" s="9"/>
      <c r="X174" s="9"/>
      <c r="Y174" s="9"/>
    </row>
    <row r="175" spans="6:25" ht="15.75" customHeight="1" x14ac:dyDescent="0.25">
      <c r="F175" s="12"/>
      <c r="G175" s="12"/>
      <c r="U175" s="9"/>
      <c r="V175" s="9"/>
      <c r="W175" s="9"/>
      <c r="X175" s="9"/>
      <c r="Y175" s="9"/>
    </row>
    <row r="176" spans="6:25" ht="15.75" customHeight="1" x14ac:dyDescent="0.25">
      <c r="F176" s="12"/>
      <c r="G176" s="12"/>
      <c r="U176" s="9"/>
      <c r="V176" s="9"/>
      <c r="W176" s="9"/>
      <c r="X176" s="9"/>
      <c r="Y176" s="9"/>
    </row>
    <row r="177" spans="6:25" ht="15.75" customHeight="1" x14ac:dyDescent="0.25">
      <c r="F177" s="12"/>
      <c r="G177" s="12"/>
      <c r="U177" s="9"/>
      <c r="V177" s="9"/>
      <c r="W177" s="9"/>
      <c r="X177" s="9"/>
      <c r="Y177" s="9"/>
    </row>
    <row r="178" spans="6:25" ht="15.75" customHeight="1" x14ac:dyDescent="0.25">
      <c r="F178" s="12"/>
      <c r="G178" s="12"/>
      <c r="U178" s="9"/>
      <c r="V178" s="9"/>
      <c r="W178" s="9"/>
      <c r="X178" s="9"/>
      <c r="Y178" s="9"/>
    </row>
    <row r="179" spans="6:25" ht="15.75" customHeight="1" x14ac:dyDescent="0.25">
      <c r="F179" s="12"/>
      <c r="G179" s="12"/>
      <c r="U179" s="9"/>
      <c r="V179" s="9"/>
      <c r="W179" s="9"/>
      <c r="X179" s="9"/>
      <c r="Y179" s="9"/>
    </row>
    <row r="180" spans="6:25" ht="15.75" customHeight="1" x14ac:dyDescent="0.25">
      <c r="F180" s="12"/>
      <c r="G180" s="12"/>
      <c r="U180" s="9"/>
      <c r="V180" s="9"/>
      <c r="W180" s="9"/>
      <c r="X180" s="9"/>
      <c r="Y180" s="9"/>
    </row>
    <row r="181" spans="6:25" ht="15.75" customHeight="1" x14ac:dyDescent="0.25">
      <c r="F181" s="12"/>
      <c r="G181" s="12"/>
      <c r="U181" s="9"/>
      <c r="V181" s="9"/>
      <c r="W181" s="9"/>
      <c r="X181" s="9"/>
      <c r="Y181" s="9"/>
    </row>
    <row r="182" spans="6:25" ht="15.75" customHeight="1" x14ac:dyDescent="0.25">
      <c r="F182" s="12"/>
      <c r="G182" s="12"/>
      <c r="U182" s="9"/>
      <c r="V182" s="9"/>
      <c r="W182" s="9"/>
      <c r="X182" s="9"/>
      <c r="Y182" s="9"/>
    </row>
    <row r="183" spans="6:25" ht="15.75" customHeight="1" x14ac:dyDescent="0.25">
      <c r="F183" s="12"/>
      <c r="G183" s="12"/>
      <c r="U183" s="9"/>
      <c r="V183" s="9"/>
      <c r="W183" s="9"/>
      <c r="X183" s="9"/>
      <c r="Y183" s="9"/>
    </row>
    <row r="184" spans="6:25" ht="15.75" customHeight="1" x14ac:dyDescent="0.25">
      <c r="F184" s="12"/>
      <c r="G184" s="12"/>
      <c r="U184" s="9"/>
      <c r="V184" s="9"/>
      <c r="W184" s="9"/>
      <c r="X184" s="9"/>
      <c r="Y184" s="9"/>
    </row>
    <row r="185" spans="6:25" ht="15.75" customHeight="1" x14ac:dyDescent="0.25">
      <c r="F185" s="12"/>
      <c r="G185" s="12"/>
      <c r="U185" s="9"/>
      <c r="V185" s="9"/>
      <c r="W185" s="9"/>
      <c r="X185" s="9"/>
      <c r="Y185" s="9"/>
    </row>
    <row r="186" spans="6:25" ht="15.75" customHeight="1" x14ac:dyDescent="0.25">
      <c r="F186" s="12"/>
      <c r="G186" s="12"/>
      <c r="U186" s="9"/>
      <c r="V186" s="9"/>
      <c r="W186" s="9"/>
      <c r="X186" s="9"/>
      <c r="Y186" s="9"/>
    </row>
    <row r="187" spans="6:25" ht="15.75" customHeight="1" x14ac:dyDescent="0.25">
      <c r="F187" s="12"/>
      <c r="G187" s="12"/>
      <c r="U187" s="9"/>
      <c r="V187" s="9"/>
      <c r="W187" s="9"/>
      <c r="X187" s="9"/>
      <c r="Y187" s="9"/>
    </row>
    <row r="188" spans="6:25" ht="15.75" customHeight="1" x14ac:dyDescent="0.25">
      <c r="F188" s="12"/>
      <c r="G188" s="12"/>
      <c r="U188" s="9"/>
      <c r="V188" s="9"/>
      <c r="W188" s="9"/>
      <c r="X188" s="9"/>
      <c r="Y188" s="9"/>
    </row>
    <row r="189" spans="6:25" ht="15.75" customHeight="1" x14ac:dyDescent="0.25">
      <c r="F189" s="12"/>
      <c r="G189" s="12"/>
      <c r="U189" s="9"/>
      <c r="V189" s="9"/>
      <c r="W189" s="9"/>
      <c r="X189" s="9"/>
      <c r="Y189" s="9"/>
    </row>
    <row r="190" spans="6:25" ht="15.75" customHeight="1" x14ac:dyDescent="0.25">
      <c r="F190" s="12"/>
      <c r="G190" s="12"/>
      <c r="U190" s="9"/>
      <c r="V190" s="9"/>
      <c r="W190" s="9"/>
      <c r="X190" s="9"/>
      <c r="Y190" s="9"/>
    </row>
    <row r="191" spans="6:25" ht="15.75" customHeight="1" x14ac:dyDescent="0.25">
      <c r="F191" s="12"/>
      <c r="G191" s="12"/>
      <c r="U191" s="9"/>
      <c r="V191" s="9"/>
      <c r="W191" s="9"/>
      <c r="X191" s="9"/>
      <c r="Y191" s="9"/>
    </row>
    <row r="192" spans="6:25" ht="15.75" customHeight="1" x14ac:dyDescent="0.25">
      <c r="F192" s="12"/>
      <c r="G192" s="12"/>
      <c r="U192" s="9"/>
      <c r="V192" s="9"/>
      <c r="W192" s="9"/>
      <c r="X192" s="9"/>
      <c r="Y192" s="9"/>
    </row>
    <row r="193" spans="6:25" ht="15.75" customHeight="1" x14ac:dyDescent="0.25">
      <c r="F193" s="12"/>
      <c r="G193" s="12"/>
      <c r="U193" s="9"/>
      <c r="V193" s="9"/>
      <c r="W193" s="9"/>
      <c r="X193" s="9"/>
      <c r="Y193" s="9"/>
    </row>
    <row r="194" spans="6:25" ht="15.75" customHeight="1" x14ac:dyDescent="0.25">
      <c r="F194" s="12"/>
      <c r="G194" s="12"/>
      <c r="U194" s="9"/>
      <c r="V194" s="9"/>
      <c r="W194" s="9"/>
      <c r="X194" s="9"/>
      <c r="Y194" s="9"/>
    </row>
    <row r="195" spans="6:25" ht="15.75" customHeight="1" x14ac:dyDescent="0.25">
      <c r="F195" s="12"/>
      <c r="G195" s="12"/>
      <c r="U195" s="9"/>
      <c r="V195" s="9"/>
      <c r="W195" s="9"/>
      <c r="X195" s="9"/>
      <c r="Y195" s="9"/>
    </row>
    <row r="196" spans="6:25" ht="15.75" customHeight="1" x14ac:dyDescent="0.25">
      <c r="F196" s="12"/>
      <c r="G196" s="12"/>
      <c r="U196" s="9"/>
      <c r="V196" s="9"/>
      <c r="W196" s="9"/>
      <c r="X196" s="9"/>
      <c r="Y196" s="9"/>
    </row>
    <row r="197" spans="6:25" ht="15.75" customHeight="1" x14ac:dyDescent="0.25">
      <c r="F197" s="12"/>
      <c r="G197" s="12"/>
      <c r="U197" s="9"/>
      <c r="V197" s="9"/>
      <c r="W197" s="9"/>
      <c r="X197" s="9"/>
      <c r="Y197" s="9"/>
    </row>
    <row r="198" spans="6:25" ht="15.75" customHeight="1" x14ac:dyDescent="0.25">
      <c r="F198" s="12"/>
      <c r="G198" s="12"/>
      <c r="U198" s="9"/>
      <c r="V198" s="9"/>
      <c r="W198" s="9"/>
      <c r="X198" s="9"/>
      <c r="Y198" s="9"/>
    </row>
    <row r="199" spans="6:25" ht="15.75" customHeight="1" x14ac:dyDescent="0.25">
      <c r="F199" s="12"/>
      <c r="G199" s="12"/>
      <c r="U199" s="9"/>
      <c r="V199" s="9"/>
      <c r="W199" s="9"/>
      <c r="X199" s="9"/>
      <c r="Y199" s="9"/>
    </row>
    <row r="200" spans="6:25" ht="15.75" customHeight="1" x14ac:dyDescent="0.25">
      <c r="F200" s="12"/>
      <c r="G200" s="12"/>
      <c r="U200" s="9"/>
      <c r="V200" s="9"/>
      <c r="W200" s="9"/>
      <c r="X200" s="9"/>
      <c r="Y200" s="9"/>
    </row>
    <row r="201" spans="6:25" ht="15.75" customHeight="1" x14ac:dyDescent="0.25">
      <c r="F201" s="12"/>
      <c r="G201" s="12"/>
      <c r="U201" s="9"/>
      <c r="V201" s="9"/>
      <c r="W201" s="9"/>
      <c r="X201" s="9"/>
      <c r="Y201" s="9"/>
    </row>
    <row r="202" spans="6:25" ht="15.75" customHeight="1" x14ac:dyDescent="0.25">
      <c r="F202" s="12"/>
      <c r="G202" s="12"/>
      <c r="U202" s="9"/>
      <c r="V202" s="9"/>
      <c r="W202" s="9"/>
      <c r="X202" s="9"/>
      <c r="Y202" s="9"/>
    </row>
    <row r="203" spans="6:25" ht="15.75" customHeight="1" x14ac:dyDescent="0.25">
      <c r="F203" s="12"/>
      <c r="G203" s="12"/>
      <c r="U203" s="9"/>
      <c r="V203" s="9"/>
      <c r="W203" s="9"/>
      <c r="X203" s="9"/>
      <c r="Y203" s="9"/>
    </row>
    <row r="204" spans="6:25" ht="15.75" customHeight="1" x14ac:dyDescent="0.25">
      <c r="F204" s="12"/>
      <c r="G204" s="12"/>
      <c r="U204" s="9"/>
      <c r="V204" s="9"/>
      <c r="W204" s="9"/>
      <c r="X204" s="9"/>
      <c r="Y204" s="9"/>
    </row>
    <row r="205" spans="6:25" ht="15.75" customHeight="1" x14ac:dyDescent="0.25">
      <c r="F205" s="12"/>
      <c r="G205" s="12"/>
      <c r="U205" s="9"/>
      <c r="V205" s="9"/>
      <c r="W205" s="9"/>
      <c r="X205" s="9"/>
      <c r="Y205" s="9"/>
    </row>
    <row r="206" spans="6:25" ht="15.75" customHeight="1" x14ac:dyDescent="0.25">
      <c r="F206" s="12"/>
      <c r="G206" s="12"/>
      <c r="U206" s="9"/>
      <c r="V206" s="9"/>
      <c r="W206" s="9"/>
      <c r="X206" s="9"/>
      <c r="Y206" s="9"/>
    </row>
    <row r="207" spans="6:25" ht="15.75" customHeight="1" x14ac:dyDescent="0.25">
      <c r="F207" s="12"/>
      <c r="G207" s="12"/>
      <c r="U207" s="9"/>
      <c r="V207" s="9"/>
      <c r="W207" s="9"/>
      <c r="X207" s="9"/>
      <c r="Y207" s="9"/>
    </row>
    <row r="208" spans="6:25" ht="15.75" customHeight="1" x14ac:dyDescent="0.25">
      <c r="F208" s="12"/>
      <c r="G208" s="12"/>
      <c r="U208" s="9"/>
      <c r="V208" s="9"/>
      <c r="W208" s="9"/>
      <c r="X208" s="9"/>
      <c r="Y208" s="9"/>
    </row>
    <row r="209" spans="6:25" ht="15.75" customHeight="1" x14ac:dyDescent="0.25">
      <c r="F209" s="12"/>
      <c r="G209" s="12"/>
      <c r="U209" s="9"/>
      <c r="V209" s="9"/>
      <c r="W209" s="9"/>
      <c r="X209" s="9"/>
      <c r="Y209" s="9"/>
    </row>
    <row r="210" spans="6:25" ht="15.75" customHeight="1" x14ac:dyDescent="0.25">
      <c r="F210" s="12"/>
      <c r="G210" s="12"/>
      <c r="U210" s="9"/>
      <c r="V210" s="9"/>
      <c r="W210" s="9"/>
      <c r="X210" s="9"/>
      <c r="Y210" s="9"/>
    </row>
    <row r="211" spans="6:25" ht="15.75" customHeight="1" x14ac:dyDescent="0.25">
      <c r="F211" s="12"/>
      <c r="G211" s="12"/>
      <c r="U211" s="9"/>
      <c r="V211" s="9"/>
      <c r="W211" s="9"/>
      <c r="X211" s="9"/>
      <c r="Y211" s="9"/>
    </row>
    <row r="212" spans="6:25" ht="15.75" customHeight="1" x14ac:dyDescent="0.25">
      <c r="F212" s="12"/>
      <c r="G212" s="12"/>
      <c r="U212" s="9"/>
      <c r="V212" s="9"/>
      <c r="W212" s="9"/>
      <c r="X212" s="9"/>
      <c r="Y212" s="9"/>
    </row>
    <row r="213" spans="6:25" ht="15.75" customHeight="1" x14ac:dyDescent="0.25">
      <c r="F213" s="12"/>
      <c r="G213" s="12"/>
      <c r="U213" s="9"/>
      <c r="V213" s="9"/>
      <c r="W213" s="9"/>
      <c r="X213" s="9"/>
      <c r="Y213" s="9"/>
    </row>
    <row r="214" spans="6:25" ht="15.75" customHeight="1" x14ac:dyDescent="0.25">
      <c r="F214" s="12"/>
      <c r="G214" s="12"/>
      <c r="U214" s="9"/>
      <c r="V214" s="9"/>
      <c r="W214" s="9"/>
      <c r="X214" s="9"/>
      <c r="Y214" s="9"/>
    </row>
    <row r="215" spans="6:25" ht="15.75" customHeight="1" x14ac:dyDescent="0.25">
      <c r="F215" s="12"/>
      <c r="G215" s="12"/>
      <c r="U215" s="9"/>
      <c r="V215" s="9"/>
      <c r="W215" s="9"/>
      <c r="X215" s="9"/>
      <c r="Y215" s="9"/>
    </row>
    <row r="216" spans="6:25" ht="15.75" customHeight="1" x14ac:dyDescent="0.25">
      <c r="F216" s="12"/>
      <c r="G216" s="12"/>
      <c r="U216" s="9"/>
      <c r="V216" s="9"/>
      <c r="W216" s="9"/>
      <c r="X216" s="9"/>
      <c r="Y216" s="9"/>
    </row>
    <row r="217" spans="6:25" ht="15.75" customHeight="1" x14ac:dyDescent="0.25">
      <c r="F217" s="12"/>
      <c r="G217" s="12"/>
      <c r="U217" s="9"/>
      <c r="V217" s="9"/>
      <c r="W217" s="9"/>
      <c r="X217" s="9"/>
      <c r="Y217" s="9"/>
    </row>
    <row r="218" spans="6:25" ht="15.75" customHeight="1" x14ac:dyDescent="0.25">
      <c r="F218" s="12"/>
      <c r="G218" s="12"/>
      <c r="U218" s="9"/>
      <c r="V218" s="9"/>
      <c r="W218" s="9"/>
      <c r="X218" s="9"/>
      <c r="Y218" s="9"/>
    </row>
    <row r="219" spans="6:25" ht="15.75" customHeight="1" x14ac:dyDescent="0.25">
      <c r="F219" s="12"/>
      <c r="G219" s="12"/>
      <c r="U219" s="9"/>
      <c r="V219" s="9"/>
      <c r="W219" s="9"/>
      <c r="X219" s="9"/>
      <c r="Y219" s="9"/>
    </row>
    <row r="220" spans="6:25" ht="15.75" customHeight="1" x14ac:dyDescent="0.25">
      <c r="F220" s="12"/>
      <c r="G220" s="12"/>
      <c r="U220" s="9"/>
      <c r="V220" s="9"/>
      <c r="W220" s="9"/>
      <c r="X220" s="9"/>
      <c r="Y220" s="9"/>
    </row>
    <row r="221" spans="6:25" ht="15.75" customHeight="1" x14ac:dyDescent="0.25">
      <c r="F221" s="12"/>
      <c r="G221" s="12"/>
      <c r="U221" s="9"/>
      <c r="V221" s="9"/>
      <c r="W221" s="9"/>
      <c r="X221" s="9"/>
      <c r="Y221" s="9"/>
    </row>
    <row r="222" spans="6:25" ht="15.75" customHeight="1" x14ac:dyDescent="0.25">
      <c r="F222" s="12"/>
      <c r="G222" s="12"/>
      <c r="U222" s="9"/>
      <c r="V222" s="9"/>
      <c r="W222" s="9"/>
      <c r="X222" s="9"/>
      <c r="Y222" s="9"/>
    </row>
    <row r="223" spans="6:25" ht="15.75" customHeight="1" x14ac:dyDescent="0.25">
      <c r="F223" s="12"/>
      <c r="G223" s="12"/>
      <c r="U223" s="9"/>
      <c r="V223" s="9"/>
      <c r="W223" s="9"/>
      <c r="X223" s="9"/>
      <c r="Y223" s="9"/>
    </row>
    <row r="224" spans="6:25" ht="15.75" customHeight="1" x14ac:dyDescent="0.25">
      <c r="F224" s="12"/>
      <c r="G224" s="12"/>
      <c r="U224" s="9"/>
      <c r="V224" s="9"/>
      <c r="W224" s="9"/>
      <c r="X224" s="9"/>
      <c r="Y224" s="9"/>
    </row>
    <row r="225" spans="6:25" ht="15.75" customHeight="1" x14ac:dyDescent="0.25">
      <c r="F225" s="12"/>
      <c r="G225" s="12"/>
      <c r="U225" s="9"/>
      <c r="V225" s="9"/>
      <c r="W225" s="9"/>
      <c r="X225" s="9"/>
      <c r="Y225" s="9"/>
    </row>
    <row r="226" spans="6:25" ht="15.75" customHeight="1" x14ac:dyDescent="0.25">
      <c r="F226" s="12"/>
      <c r="G226" s="12"/>
      <c r="U226" s="9"/>
      <c r="V226" s="9"/>
      <c r="W226" s="9"/>
      <c r="X226" s="9"/>
      <c r="Y226" s="9"/>
    </row>
    <row r="227" spans="6:25" ht="15.75" customHeight="1" x14ac:dyDescent="0.25">
      <c r="F227" s="12"/>
      <c r="G227" s="12"/>
      <c r="U227" s="9"/>
      <c r="V227" s="9"/>
      <c r="W227" s="9"/>
      <c r="X227" s="9"/>
      <c r="Y227" s="9"/>
    </row>
    <row r="228" spans="6:25" ht="15.75" customHeight="1" x14ac:dyDescent="0.25">
      <c r="F228" s="12"/>
      <c r="G228" s="12"/>
      <c r="U228" s="9"/>
      <c r="V228" s="9"/>
      <c r="W228" s="9"/>
      <c r="X228" s="9"/>
      <c r="Y228" s="9"/>
    </row>
    <row r="229" spans="6:25" ht="15.75" customHeight="1" x14ac:dyDescent="0.25">
      <c r="F229" s="12"/>
      <c r="G229" s="12"/>
      <c r="U229" s="9"/>
      <c r="V229" s="9"/>
      <c r="W229" s="9"/>
      <c r="X229" s="9"/>
      <c r="Y229" s="9"/>
    </row>
    <row r="230" spans="6:25" ht="15.75" customHeight="1" x14ac:dyDescent="0.25">
      <c r="F230" s="12"/>
      <c r="G230" s="12"/>
      <c r="U230" s="9"/>
      <c r="V230" s="9"/>
      <c r="W230" s="9"/>
      <c r="X230" s="9"/>
      <c r="Y230" s="9"/>
    </row>
    <row r="231" spans="6:25" ht="15.75" customHeight="1" x14ac:dyDescent="0.25">
      <c r="F231" s="12"/>
      <c r="G231" s="12"/>
      <c r="U231" s="9"/>
      <c r="V231" s="9"/>
      <c r="W231" s="9"/>
      <c r="X231" s="9"/>
      <c r="Y231" s="9"/>
    </row>
    <row r="232" spans="6:25" ht="15.75" customHeight="1" x14ac:dyDescent="0.25">
      <c r="F232" s="12"/>
      <c r="G232" s="12"/>
      <c r="U232" s="9"/>
      <c r="V232" s="9"/>
      <c r="W232" s="9"/>
      <c r="X232" s="9"/>
      <c r="Y232" s="9"/>
    </row>
    <row r="233" spans="6:25" ht="15.75" customHeight="1" x14ac:dyDescent="0.25">
      <c r="F233" s="12"/>
      <c r="G233" s="12"/>
      <c r="U233" s="9"/>
      <c r="V233" s="9"/>
      <c r="W233" s="9"/>
      <c r="X233" s="9"/>
      <c r="Y233" s="9"/>
    </row>
    <row r="234" spans="6:25" ht="15.75" customHeight="1" x14ac:dyDescent="0.25">
      <c r="F234" s="12"/>
      <c r="G234" s="12"/>
      <c r="U234" s="9"/>
      <c r="V234" s="9"/>
      <c r="W234" s="9"/>
      <c r="X234" s="9"/>
      <c r="Y234" s="9"/>
    </row>
    <row r="235" spans="6:25" ht="15.75" customHeight="1" x14ac:dyDescent="0.25">
      <c r="F235" s="12"/>
      <c r="G235" s="12"/>
      <c r="U235" s="9"/>
      <c r="V235" s="9"/>
      <c r="W235" s="9"/>
      <c r="X235" s="9"/>
      <c r="Y235" s="9"/>
    </row>
    <row r="236" spans="6:25" ht="15.75" customHeight="1" x14ac:dyDescent="0.25">
      <c r="F236" s="12"/>
      <c r="G236" s="12"/>
      <c r="U236" s="9"/>
      <c r="V236" s="9"/>
      <c r="W236" s="9"/>
      <c r="X236" s="9"/>
      <c r="Y236" s="9"/>
    </row>
    <row r="237" spans="6:25" ht="15.75" customHeight="1" x14ac:dyDescent="0.25">
      <c r="F237" s="12"/>
      <c r="G237" s="12"/>
      <c r="U237" s="9"/>
      <c r="V237" s="9"/>
      <c r="W237" s="9"/>
      <c r="X237" s="9"/>
      <c r="Y237" s="9"/>
    </row>
    <row r="238" spans="6:25" ht="15.75" customHeight="1" x14ac:dyDescent="0.25">
      <c r="F238" s="12"/>
      <c r="G238" s="12"/>
      <c r="U238" s="9"/>
      <c r="V238" s="9"/>
      <c r="W238" s="9"/>
      <c r="X238" s="9"/>
      <c r="Y238" s="9"/>
    </row>
    <row r="239" spans="6:25" ht="15.75" customHeight="1" x14ac:dyDescent="0.25">
      <c r="F239" s="12"/>
      <c r="G239" s="12"/>
      <c r="U239" s="9"/>
      <c r="V239" s="9"/>
      <c r="W239" s="9"/>
      <c r="X239" s="9"/>
      <c r="Y239" s="9"/>
    </row>
    <row r="240" spans="6:25" ht="15.75" customHeight="1" x14ac:dyDescent="0.25">
      <c r="F240" s="12"/>
      <c r="G240" s="12"/>
      <c r="U240" s="9"/>
      <c r="V240" s="9"/>
      <c r="W240" s="9"/>
      <c r="X240" s="9"/>
      <c r="Y240" s="9"/>
    </row>
    <row r="241" spans="6:25" ht="15.75" customHeight="1" x14ac:dyDescent="0.25">
      <c r="F241" s="12"/>
      <c r="G241" s="12"/>
      <c r="U241" s="9"/>
      <c r="V241" s="9"/>
      <c r="W241" s="9"/>
      <c r="X241" s="9"/>
      <c r="Y241" s="9"/>
    </row>
    <row r="242" spans="6:25" ht="15.75" customHeight="1" x14ac:dyDescent="0.25">
      <c r="F242" s="12"/>
      <c r="G242" s="12"/>
      <c r="U242" s="9"/>
      <c r="V242" s="9"/>
      <c r="W242" s="9"/>
      <c r="X242" s="9"/>
      <c r="Y242" s="9"/>
    </row>
    <row r="243" spans="6:25" ht="15.75" customHeight="1" x14ac:dyDescent="0.25">
      <c r="F243" s="12"/>
      <c r="G243" s="12"/>
      <c r="U243" s="9"/>
      <c r="V243" s="9"/>
      <c r="W243" s="9"/>
      <c r="X243" s="9"/>
      <c r="Y243" s="9"/>
    </row>
    <row r="244" spans="6:25" ht="15.75" customHeight="1" x14ac:dyDescent="0.25">
      <c r="F244" s="12"/>
      <c r="G244" s="12"/>
      <c r="U244" s="9"/>
      <c r="V244" s="9"/>
      <c r="W244" s="9"/>
      <c r="X244" s="9"/>
      <c r="Y244" s="9"/>
    </row>
    <row r="245" spans="6:25" ht="15.75" customHeight="1" x14ac:dyDescent="0.25">
      <c r="F245" s="12"/>
      <c r="G245" s="12"/>
      <c r="U245" s="9"/>
      <c r="V245" s="9"/>
      <c r="W245" s="9"/>
      <c r="X245" s="9"/>
      <c r="Y245" s="9"/>
    </row>
    <row r="246" spans="6:25" ht="15.75" customHeight="1" x14ac:dyDescent="0.25">
      <c r="F246" s="12"/>
      <c r="G246" s="12"/>
      <c r="U246" s="9"/>
      <c r="V246" s="9"/>
      <c r="W246" s="9"/>
      <c r="X246" s="9"/>
      <c r="Y246" s="9"/>
    </row>
    <row r="247" spans="6:25" ht="15.75" customHeight="1" x14ac:dyDescent="0.25">
      <c r="F247" s="12"/>
      <c r="G247" s="12"/>
      <c r="U247" s="9"/>
      <c r="V247" s="9"/>
      <c r="W247" s="9"/>
      <c r="X247" s="9"/>
      <c r="Y247" s="9"/>
    </row>
    <row r="248" spans="6:25" ht="15.75" customHeight="1" x14ac:dyDescent="0.25">
      <c r="F248" s="12"/>
      <c r="G248" s="12"/>
      <c r="U248" s="9"/>
      <c r="V248" s="9"/>
      <c r="W248" s="9"/>
      <c r="X248" s="9"/>
      <c r="Y248" s="9"/>
    </row>
    <row r="249" spans="6:25" ht="15.75" customHeight="1" x14ac:dyDescent="0.25">
      <c r="F249" s="12"/>
      <c r="G249" s="12"/>
      <c r="U249" s="9"/>
      <c r="V249" s="9"/>
      <c r="W249" s="9"/>
      <c r="X249" s="9"/>
      <c r="Y249" s="9"/>
    </row>
    <row r="250" spans="6:25" ht="15.75" customHeight="1" x14ac:dyDescent="0.25">
      <c r="F250" s="12"/>
      <c r="G250" s="12"/>
      <c r="U250" s="9"/>
      <c r="V250" s="9"/>
      <c r="W250" s="9"/>
      <c r="X250" s="9"/>
      <c r="Y250" s="9"/>
    </row>
    <row r="251" spans="6:25" ht="15.75" customHeight="1" x14ac:dyDescent="0.25">
      <c r="F251" s="12"/>
      <c r="G251" s="12"/>
      <c r="U251" s="9"/>
      <c r="V251" s="9"/>
      <c r="W251" s="9"/>
      <c r="X251" s="9"/>
      <c r="Y251" s="9"/>
    </row>
    <row r="252" spans="6:25" ht="15.75" customHeight="1" x14ac:dyDescent="0.25">
      <c r="F252" s="12"/>
      <c r="G252" s="12"/>
      <c r="U252" s="9"/>
      <c r="V252" s="9"/>
      <c r="W252" s="9"/>
      <c r="X252" s="9"/>
      <c r="Y252" s="9"/>
    </row>
    <row r="253" spans="6:25" ht="15.75" customHeight="1" x14ac:dyDescent="0.25">
      <c r="F253" s="12"/>
      <c r="G253" s="12"/>
      <c r="U253" s="9"/>
      <c r="V253" s="9"/>
      <c r="W253" s="9"/>
      <c r="X253" s="9"/>
      <c r="Y253" s="9"/>
    </row>
    <row r="254" spans="6:25" ht="15.75" customHeight="1" x14ac:dyDescent="0.25">
      <c r="F254" s="12"/>
      <c r="G254" s="12"/>
      <c r="U254" s="9"/>
      <c r="V254" s="9"/>
      <c r="W254" s="9"/>
      <c r="X254" s="9"/>
      <c r="Y254" s="9"/>
    </row>
    <row r="255" spans="6:25" ht="15.75" customHeight="1" x14ac:dyDescent="0.25">
      <c r="F255" s="12"/>
      <c r="G255" s="12"/>
      <c r="U255" s="9"/>
      <c r="V255" s="9"/>
      <c r="W255" s="9"/>
      <c r="X255" s="9"/>
      <c r="Y255" s="9"/>
    </row>
    <row r="256" spans="6:25" ht="15.75" customHeight="1" x14ac:dyDescent="0.25">
      <c r="F256" s="12"/>
      <c r="G256" s="12"/>
      <c r="U256" s="9"/>
      <c r="V256" s="9"/>
      <c r="W256" s="9"/>
      <c r="X256" s="9"/>
      <c r="Y256" s="9"/>
    </row>
    <row r="257" spans="6:25" ht="15.75" customHeight="1" x14ac:dyDescent="0.25">
      <c r="F257" s="12"/>
      <c r="G257" s="12"/>
      <c r="U257" s="9"/>
      <c r="V257" s="9"/>
      <c r="W257" s="9"/>
      <c r="X257" s="9"/>
      <c r="Y257" s="9"/>
    </row>
    <row r="258" spans="6:25" ht="15.75" customHeight="1" x14ac:dyDescent="0.25">
      <c r="F258" s="12"/>
      <c r="G258" s="12"/>
      <c r="U258" s="9"/>
      <c r="V258" s="9"/>
      <c r="W258" s="9"/>
      <c r="X258" s="9"/>
      <c r="Y258" s="9"/>
    </row>
    <row r="259" spans="6:25" ht="15.75" customHeight="1" x14ac:dyDescent="0.25">
      <c r="F259" s="12"/>
      <c r="G259" s="12"/>
      <c r="U259" s="9"/>
      <c r="V259" s="9"/>
      <c r="W259" s="9"/>
      <c r="X259" s="9"/>
      <c r="Y259" s="9"/>
    </row>
    <row r="260" spans="6:25" ht="15.75" customHeight="1" x14ac:dyDescent="0.25">
      <c r="F260" s="12"/>
      <c r="G260" s="12"/>
      <c r="U260" s="9"/>
      <c r="V260" s="9"/>
      <c r="W260" s="9"/>
      <c r="X260" s="9"/>
      <c r="Y260" s="9"/>
    </row>
    <row r="261" spans="6:25" ht="15.75" customHeight="1" x14ac:dyDescent="0.25">
      <c r="F261" s="12"/>
      <c r="G261" s="12"/>
      <c r="U261" s="9"/>
      <c r="V261" s="9"/>
      <c r="W261" s="9"/>
      <c r="X261" s="9"/>
      <c r="Y261" s="9"/>
    </row>
    <row r="262" spans="6:25" ht="15.75" customHeight="1" x14ac:dyDescent="0.25">
      <c r="F262" s="12"/>
      <c r="G262" s="12"/>
      <c r="U262" s="9"/>
      <c r="V262" s="9"/>
      <c r="W262" s="9"/>
      <c r="X262" s="9"/>
      <c r="Y262" s="9"/>
    </row>
    <row r="263" spans="6:25" ht="15.75" customHeight="1" x14ac:dyDescent="0.25">
      <c r="F263" s="12"/>
      <c r="G263" s="12"/>
      <c r="U263" s="9"/>
      <c r="V263" s="9"/>
      <c r="W263" s="9"/>
      <c r="X263" s="9"/>
      <c r="Y263" s="9"/>
    </row>
    <row r="264" spans="6:25" ht="15.75" customHeight="1" x14ac:dyDescent="0.25">
      <c r="F264" s="12"/>
      <c r="G264" s="12"/>
      <c r="U264" s="9"/>
      <c r="V264" s="9"/>
      <c r="W264" s="9"/>
      <c r="X264" s="9"/>
      <c r="Y264" s="9"/>
    </row>
    <row r="265" spans="6:25" ht="15.75" customHeight="1" x14ac:dyDescent="0.25">
      <c r="F265" s="12"/>
      <c r="G265" s="12"/>
      <c r="U265" s="9"/>
      <c r="V265" s="9"/>
      <c r="W265" s="9"/>
      <c r="X265" s="9"/>
      <c r="Y265" s="9"/>
    </row>
    <row r="266" spans="6:25" ht="15.75" customHeight="1" x14ac:dyDescent="0.25">
      <c r="F266" s="12"/>
      <c r="G266" s="12"/>
      <c r="U266" s="9"/>
      <c r="V266" s="9"/>
      <c r="W266" s="9"/>
      <c r="X266" s="9"/>
      <c r="Y266" s="9"/>
    </row>
    <row r="267" spans="6:25" ht="15.75" customHeight="1" x14ac:dyDescent="0.25">
      <c r="F267" s="12"/>
      <c r="G267" s="12"/>
      <c r="U267" s="9"/>
      <c r="V267" s="9"/>
      <c r="W267" s="9"/>
      <c r="X267" s="9"/>
      <c r="Y267" s="9"/>
    </row>
    <row r="268" spans="6:25" ht="15.75" customHeight="1" x14ac:dyDescent="0.25">
      <c r="F268" s="12"/>
      <c r="G268" s="12"/>
      <c r="U268" s="9"/>
      <c r="V268" s="9"/>
      <c r="W268" s="9"/>
      <c r="X268" s="9"/>
      <c r="Y268" s="9"/>
    </row>
    <row r="269" spans="6:25" ht="15.75" customHeight="1" x14ac:dyDescent="0.25">
      <c r="F269" s="12"/>
      <c r="G269" s="12"/>
      <c r="U269" s="9"/>
      <c r="V269" s="9"/>
      <c r="W269" s="9"/>
      <c r="X269" s="9"/>
      <c r="Y269" s="9"/>
    </row>
    <row r="270" spans="6:25" ht="15.75" customHeight="1" x14ac:dyDescent="0.25">
      <c r="F270" s="12"/>
      <c r="G270" s="12"/>
      <c r="U270" s="9"/>
      <c r="V270" s="9"/>
      <c r="W270" s="9"/>
      <c r="X270" s="9"/>
      <c r="Y270" s="9"/>
    </row>
    <row r="271" spans="6:25" ht="15.75" customHeight="1" x14ac:dyDescent="0.25">
      <c r="F271" s="12"/>
      <c r="G271" s="12"/>
      <c r="U271" s="9"/>
      <c r="V271" s="9"/>
      <c r="W271" s="9"/>
      <c r="X271" s="9"/>
      <c r="Y271" s="9"/>
    </row>
    <row r="272" spans="6:25" ht="15.75" customHeight="1" x14ac:dyDescent="0.25">
      <c r="F272" s="12"/>
      <c r="G272" s="12"/>
      <c r="U272" s="9"/>
      <c r="V272" s="9"/>
      <c r="W272" s="9"/>
      <c r="X272" s="9"/>
      <c r="Y272" s="9"/>
    </row>
    <row r="273" spans="6:25" ht="15.75" customHeight="1" x14ac:dyDescent="0.25">
      <c r="F273" s="12"/>
      <c r="G273" s="12"/>
      <c r="U273" s="9"/>
      <c r="V273" s="9"/>
      <c r="W273" s="9"/>
      <c r="X273" s="9"/>
      <c r="Y273" s="9"/>
    </row>
    <row r="274" spans="6:25" ht="15.75" customHeight="1" x14ac:dyDescent="0.25">
      <c r="F274" s="12"/>
      <c r="G274" s="12"/>
      <c r="U274" s="9"/>
      <c r="V274" s="9"/>
      <c r="W274" s="9"/>
      <c r="X274" s="9"/>
      <c r="Y274" s="9"/>
    </row>
    <row r="275" spans="6:25" ht="15.75" customHeight="1" x14ac:dyDescent="0.25">
      <c r="F275" s="12"/>
      <c r="G275" s="12"/>
      <c r="U275" s="9"/>
      <c r="V275" s="9"/>
      <c r="W275" s="9"/>
      <c r="X275" s="9"/>
      <c r="Y275" s="9"/>
    </row>
    <row r="276" spans="6:25" ht="15.75" customHeight="1" x14ac:dyDescent="0.25">
      <c r="F276" s="12"/>
      <c r="G276" s="12"/>
      <c r="U276" s="9"/>
      <c r="V276" s="9"/>
      <c r="W276" s="9"/>
      <c r="X276" s="9"/>
      <c r="Y276" s="9"/>
    </row>
    <row r="277" spans="6:25" ht="15.75" customHeight="1" x14ac:dyDescent="0.25">
      <c r="F277" s="12"/>
      <c r="G277" s="12"/>
      <c r="U277" s="9"/>
      <c r="V277" s="9"/>
      <c r="W277" s="9"/>
      <c r="X277" s="9"/>
      <c r="Y277" s="9"/>
    </row>
    <row r="278" spans="6:25" ht="15.75" customHeight="1" x14ac:dyDescent="0.25">
      <c r="F278" s="12"/>
      <c r="G278" s="12"/>
      <c r="U278" s="9"/>
      <c r="V278" s="9"/>
      <c r="W278" s="9"/>
      <c r="X278" s="9"/>
      <c r="Y278" s="9"/>
    </row>
    <row r="279" spans="6:25" ht="15.75" customHeight="1" x14ac:dyDescent="0.25">
      <c r="F279" s="12"/>
      <c r="G279" s="12"/>
      <c r="U279" s="9"/>
      <c r="V279" s="9"/>
      <c r="W279" s="9"/>
      <c r="X279" s="9"/>
      <c r="Y279" s="9"/>
    </row>
    <row r="280" spans="6:25" ht="15.75" customHeight="1" x14ac:dyDescent="0.25">
      <c r="F280" s="12"/>
      <c r="G280" s="12"/>
      <c r="U280" s="9"/>
      <c r="V280" s="9"/>
      <c r="W280" s="9"/>
      <c r="X280" s="9"/>
      <c r="Y280" s="9"/>
    </row>
    <row r="281" spans="6:25" ht="15.75" customHeight="1" x14ac:dyDescent="0.25">
      <c r="F281" s="12"/>
      <c r="G281" s="12"/>
      <c r="U281" s="9"/>
      <c r="V281" s="9"/>
      <c r="W281" s="9"/>
      <c r="X281" s="9"/>
      <c r="Y281" s="9"/>
    </row>
    <row r="282" spans="6:25" ht="15.75" customHeight="1" x14ac:dyDescent="0.25">
      <c r="F282" s="12"/>
      <c r="G282" s="12"/>
      <c r="U282" s="9"/>
      <c r="V282" s="9"/>
      <c r="W282" s="9"/>
      <c r="X282" s="9"/>
      <c r="Y282" s="9"/>
    </row>
    <row r="283" spans="6:25" ht="15.75" customHeight="1" x14ac:dyDescent="0.25">
      <c r="F283" s="12"/>
      <c r="G283" s="12"/>
      <c r="U283" s="9"/>
      <c r="V283" s="9"/>
      <c r="W283" s="9"/>
      <c r="X283" s="9"/>
      <c r="Y283" s="9"/>
    </row>
    <row r="284" spans="6:25" ht="15.75" customHeight="1" x14ac:dyDescent="0.25">
      <c r="F284" s="12"/>
      <c r="G284" s="12"/>
      <c r="U284" s="9"/>
      <c r="V284" s="9"/>
      <c r="W284" s="9"/>
      <c r="X284" s="9"/>
      <c r="Y284" s="9"/>
    </row>
    <row r="285" spans="6:25" ht="15.75" customHeight="1" x14ac:dyDescent="0.25">
      <c r="F285" s="12"/>
      <c r="G285" s="12"/>
      <c r="U285" s="9"/>
      <c r="V285" s="9"/>
      <c r="W285" s="9"/>
      <c r="X285" s="9"/>
      <c r="Y285" s="9"/>
    </row>
    <row r="286" spans="6:25" ht="15.75" customHeight="1" x14ac:dyDescent="0.25">
      <c r="F286" s="12"/>
      <c r="G286" s="12"/>
      <c r="U286" s="9"/>
      <c r="V286" s="9"/>
      <c r="W286" s="9"/>
      <c r="X286" s="9"/>
      <c r="Y286" s="9"/>
    </row>
    <row r="287" spans="6:25" ht="15.75" customHeight="1" x14ac:dyDescent="0.25">
      <c r="F287" s="12"/>
      <c r="G287" s="12"/>
      <c r="U287" s="9"/>
      <c r="V287" s="9"/>
      <c r="W287" s="9"/>
      <c r="X287" s="9"/>
      <c r="Y287" s="9"/>
    </row>
    <row r="288" spans="6:25" ht="15.75" customHeight="1" x14ac:dyDescent="0.25">
      <c r="F288" s="12"/>
      <c r="G288" s="12"/>
      <c r="U288" s="9"/>
      <c r="V288" s="9"/>
      <c r="W288" s="9"/>
      <c r="X288" s="9"/>
      <c r="Y288" s="9"/>
    </row>
    <row r="289" spans="6:25" ht="15.75" customHeight="1" x14ac:dyDescent="0.25">
      <c r="F289" s="12"/>
      <c r="G289" s="12"/>
      <c r="U289" s="9"/>
      <c r="V289" s="9"/>
      <c r="W289" s="9"/>
      <c r="X289" s="9"/>
      <c r="Y289" s="9"/>
    </row>
    <row r="290" spans="6:25" ht="15.75" customHeight="1" x14ac:dyDescent="0.25">
      <c r="F290" s="12"/>
      <c r="G290" s="12"/>
      <c r="U290" s="9"/>
      <c r="V290" s="9"/>
      <c r="W290" s="9"/>
      <c r="X290" s="9"/>
      <c r="Y290" s="9"/>
    </row>
    <row r="291" spans="6:25" ht="15.75" customHeight="1" x14ac:dyDescent="0.25">
      <c r="F291" s="12"/>
      <c r="G291" s="12"/>
      <c r="U291" s="9"/>
      <c r="V291" s="9"/>
      <c r="W291" s="9"/>
      <c r="X291" s="9"/>
      <c r="Y291" s="9"/>
    </row>
    <row r="292" spans="6:25" ht="15.75" customHeight="1" x14ac:dyDescent="0.25">
      <c r="F292" s="12"/>
      <c r="G292" s="12"/>
      <c r="U292" s="9"/>
      <c r="V292" s="9"/>
      <c r="W292" s="9"/>
      <c r="X292" s="9"/>
      <c r="Y292" s="9"/>
    </row>
    <row r="293" spans="6:25" ht="15.75" customHeight="1" x14ac:dyDescent="0.25">
      <c r="F293" s="12"/>
      <c r="G293" s="12"/>
      <c r="U293" s="9"/>
      <c r="V293" s="9"/>
      <c r="W293" s="9"/>
      <c r="X293" s="9"/>
      <c r="Y293" s="9"/>
    </row>
    <row r="294" spans="6:25" ht="15.75" customHeight="1" x14ac:dyDescent="0.25">
      <c r="F294" s="12"/>
      <c r="G294" s="12"/>
      <c r="U294" s="9"/>
      <c r="V294" s="9"/>
      <c r="W294" s="9"/>
      <c r="X294" s="9"/>
      <c r="Y294" s="9"/>
    </row>
    <row r="295" spans="6:25" ht="15.75" customHeight="1" x14ac:dyDescent="0.25">
      <c r="F295" s="12"/>
      <c r="G295" s="12"/>
      <c r="U295" s="9"/>
      <c r="V295" s="9"/>
      <c r="W295" s="9"/>
      <c r="X295" s="9"/>
      <c r="Y295" s="9"/>
    </row>
    <row r="296" spans="6:25" ht="15.75" customHeight="1" x14ac:dyDescent="0.25">
      <c r="F296" s="12"/>
      <c r="G296" s="12"/>
      <c r="U296" s="9"/>
      <c r="V296" s="9"/>
      <c r="W296" s="9"/>
      <c r="X296" s="9"/>
      <c r="Y296" s="9"/>
    </row>
    <row r="297" spans="6:25" ht="15.75" customHeight="1" x14ac:dyDescent="0.25">
      <c r="F297" s="12"/>
      <c r="G297" s="12"/>
      <c r="U297" s="9"/>
      <c r="V297" s="9"/>
      <c r="W297" s="9"/>
      <c r="X297" s="9"/>
      <c r="Y297" s="9"/>
    </row>
    <row r="298" spans="6:25" ht="15.75" customHeight="1" x14ac:dyDescent="0.25">
      <c r="F298" s="12"/>
      <c r="G298" s="12"/>
      <c r="U298" s="9"/>
      <c r="V298" s="9"/>
      <c r="W298" s="9"/>
      <c r="X298" s="9"/>
      <c r="Y298" s="9"/>
    </row>
    <row r="299" spans="6:25" ht="15.75" customHeight="1" x14ac:dyDescent="0.25">
      <c r="F299" s="12"/>
      <c r="G299" s="12"/>
      <c r="U299" s="9"/>
      <c r="V299" s="9"/>
      <c r="W299" s="9"/>
      <c r="X299" s="9"/>
      <c r="Y299" s="9"/>
    </row>
    <row r="300" spans="6:25" ht="15.75" customHeight="1" x14ac:dyDescent="0.25">
      <c r="F300" s="12"/>
      <c r="G300" s="12"/>
      <c r="U300" s="9"/>
      <c r="V300" s="9"/>
      <c r="W300" s="9"/>
      <c r="X300" s="9"/>
      <c r="Y300" s="9"/>
    </row>
    <row r="301" spans="6:25" ht="15.75" customHeight="1" x14ac:dyDescent="0.25">
      <c r="F301" s="12"/>
      <c r="G301" s="12"/>
      <c r="U301" s="9"/>
      <c r="V301" s="9"/>
      <c r="W301" s="9"/>
      <c r="X301" s="9"/>
      <c r="Y301" s="9"/>
    </row>
    <row r="302" spans="6:25" ht="15.75" customHeight="1" x14ac:dyDescent="0.25">
      <c r="F302" s="12"/>
      <c r="G302" s="12"/>
      <c r="U302" s="9"/>
      <c r="V302" s="9"/>
      <c r="W302" s="9"/>
      <c r="X302" s="9"/>
      <c r="Y302" s="9"/>
    </row>
    <row r="303" spans="6:25" ht="15.75" customHeight="1" x14ac:dyDescent="0.25">
      <c r="F303" s="12"/>
      <c r="G303" s="12"/>
      <c r="U303" s="9"/>
      <c r="V303" s="9"/>
      <c r="W303" s="9"/>
      <c r="X303" s="9"/>
      <c r="Y303" s="9"/>
    </row>
    <row r="304" spans="6:25" ht="15.75" customHeight="1" x14ac:dyDescent="0.25">
      <c r="F304" s="12"/>
      <c r="G304" s="12"/>
      <c r="U304" s="9"/>
      <c r="V304" s="9"/>
      <c r="W304" s="9"/>
      <c r="X304" s="9"/>
      <c r="Y304" s="9"/>
    </row>
    <row r="305" spans="6:25" ht="15.75" customHeight="1" x14ac:dyDescent="0.25">
      <c r="F305" s="12"/>
      <c r="G305" s="12"/>
      <c r="U305" s="9"/>
      <c r="V305" s="9"/>
      <c r="W305" s="9"/>
      <c r="X305" s="9"/>
      <c r="Y305" s="9"/>
    </row>
    <row r="306" spans="6:25" ht="15.75" customHeight="1" x14ac:dyDescent="0.25">
      <c r="F306" s="12"/>
      <c r="G306" s="12"/>
      <c r="U306" s="9"/>
      <c r="V306" s="9"/>
      <c r="W306" s="9"/>
      <c r="X306" s="9"/>
      <c r="Y306" s="9"/>
    </row>
    <row r="307" spans="6:25" ht="15.75" customHeight="1" x14ac:dyDescent="0.25">
      <c r="F307" s="12"/>
      <c r="G307" s="12"/>
      <c r="U307" s="9"/>
      <c r="V307" s="9"/>
      <c r="W307" s="9"/>
      <c r="X307" s="9"/>
      <c r="Y307" s="9"/>
    </row>
    <row r="308" spans="6:25" ht="15.75" customHeight="1" x14ac:dyDescent="0.25">
      <c r="F308" s="12"/>
      <c r="G308" s="12"/>
      <c r="U308" s="9"/>
      <c r="V308" s="9"/>
      <c r="W308" s="9"/>
      <c r="X308" s="9"/>
      <c r="Y308" s="9"/>
    </row>
    <row r="309" spans="6:25" ht="15.75" customHeight="1" x14ac:dyDescent="0.25">
      <c r="F309" s="12"/>
      <c r="G309" s="12"/>
      <c r="U309" s="9"/>
      <c r="V309" s="9"/>
      <c r="W309" s="9"/>
      <c r="X309" s="9"/>
      <c r="Y309" s="9"/>
    </row>
    <row r="310" spans="6:25" ht="15.75" customHeight="1" x14ac:dyDescent="0.25">
      <c r="F310" s="12"/>
      <c r="G310" s="12"/>
      <c r="U310" s="9"/>
      <c r="V310" s="9"/>
      <c r="W310" s="9"/>
      <c r="X310" s="9"/>
      <c r="Y310" s="9"/>
    </row>
    <row r="311" spans="6:25" ht="15.75" customHeight="1" x14ac:dyDescent="0.25">
      <c r="F311" s="12"/>
      <c r="G311" s="12"/>
      <c r="U311" s="9"/>
      <c r="V311" s="9"/>
      <c r="W311" s="9"/>
      <c r="X311" s="9"/>
      <c r="Y311" s="9"/>
    </row>
    <row r="312" spans="6:25" ht="15.75" customHeight="1" x14ac:dyDescent="0.25">
      <c r="F312" s="12"/>
      <c r="G312" s="12"/>
      <c r="U312" s="9"/>
      <c r="V312" s="9"/>
      <c r="W312" s="9"/>
      <c r="X312" s="9"/>
      <c r="Y312" s="9"/>
    </row>
    <row r="313" spans="6:25" ht="15.75" customHeight="1" x14ac:dyDescent="0.25">
      <c r="F313" s="12"/>
      <c r="G313" s="12"/>
      <c r="U313" s="9"/>
      <c r="V313" s="9"/>
      <c r="W313" s="9"/>
      <c r="X313" s="9"/>
      <c r="Y313" s="9"/>
    </row>
    <row r="314" spans="6:25" ht="15.75" customHeight="1" x14ac:dyDescent="0.25">
      <c r="F314" s="12"/>
      <c r="G314" s="12"/>
      <c r="U314" s="9"/>
      <c r="V314" s="9"/>
      <c r="W314" s="9"/>
      <c r="X314" s="9"/>
      <c r="Y314" s="9"/>
    </row>
    <row r="315" spans="6:25" ht="15.75" customHeight="1" x14ac:dyDescent="0.25">
      <c r="F315" s="12"/>
      <c r="G315" s="12"/>
      <c r="U315" s="9"/>
      <c r="V315" s="9"/>
      <c r="W315" s="9"/>
      <c r="X315" s="9"/>
      <c r="Y315" s="9"/>
    </row>
    <row r="316" spans="6:25" ht="15.75" customHeight="1" x14ac:dyDescent="0.25">
      <c r="F316" s="12"/>
      <c r="G316" s="12"/>
      <c r="U316" s="9"/>
      <c r="V316" s="9"/>
      <c r="W316" s="9"/>
      <c r="X316" s="9"/>
      <c r="Y316" s="9"/>
    </row>
    <row r="317" spans="6:25" ht="15.75" customHeight="1" x14ac:dyDescent="0.25">
      <c r="F317" s="12"/>
      <c r="G317" s="12"/>
      <c r="U317" s="9"/>
      <c r="V317" s="9"/>
      <c r="W317" s="9"/>
      <c r="X317" s="9"/>
      <c r="Y317" s="9"/>
    </row>
    <row r="318" spans="6:25" ht="15.75" customHeight="1" x14ac:dyDescent="0.25">
      <c r="F318" s="12"/>
      <c r="G318" s="12"/>
      <c r="U318" s="9"/>
      <c r="V318" s="9"/>
      <c r="W318" s="9"/>
      <c r="X318" s="9"/>
      <c r="Y318" s="9"/>
    </row>
    <row r="319" spans="6:25" ht="15.75" customHeight="1" x14ac:dyDescent="0.25">
      <c r="F319" s="12"/>
      <c r="G319" s="12"/>
      <c r="U319" s="9"/>
      <c r="V319" s="9"/>
      <c r="W319" s="9"/>
      <c r="X319" s="9"/>
      <c r="Y319" s="9"/>
    </row>
    <row r="320" spans="6:25" ht="15.75" customHeight="1" x14ac:dyDescent="0.25">
      <c r="F320" s="12"/>
      <c r="G320" s="12"/>
      <c r="U320" s="9"/>
      <c r="V320" s="9"/>
      <c r="W320" s="9"/>
      <c r="X320" s="9"/>
      <c r="Y320" s="9"/>
    </row>
    <row r="321" spans="6:25" ht="15.75" customHeight="1" x14ac:dyDescent="0.25">
      <c r="F321" s="12"/>
      <c r="G321" s="12"/>
      <c r="U321" s="9"/>
      <c r="V321" s="9"/>
      <c r="W321" s="9"/>
      <c r="X321" s="9"/>
      <c r="Y321" s="9"/>
    </row>
    <row r="322" spans="6:25" ht="15.75" customHeight="1" x14ac:dyDescent="0.25">
      <c r="F322" s="12"/>
      <c r="G322" s="12"/>
      <c r="U322" s="9"/>
      <c r="V322" s="9"/>
      <c r="W322" s="9"/>
      <c r="X322" s="9"/>
      <c r="Y322" s="9"/>
    </row>
    <row r="323" spans="6:25" ht="15.75" customHeight="1" x14ac:dyDescent="0.25">
      <c r="F323" s="12"/>
      <c r="G323" s="12"/>
      <c r="U323" s="9"/>
      <c r="V323" s="9"/>
      <c r="W323" s="9"/>
      <c r="X323" s="9"/>
      <c r="Y323" s="9"/>
    </row>
    <row r="324" spans="6:25" ht="15.75" customHeight="1" x14ac:dyDescent="0.25">
      <c r="F324" s="12"/>
      <c r="G324" s="12"/>
      <c r="U324" s="9"/>
      <c r="V324" s="9"/>
      <c r="W324" s="9"/>
      <c r="X324" s="9"/>
      <c r="Y324" s="9"/>
    </row>
    <row r="325" spans="6:25" ht="15.75" customHeight="1" x14ac:dyDescent="0.25">
      <c r="F325" s="12"/>
      <c r="G325" s="12"/>
      <c r="U325" s="9"/>
      <c r="V325" s="9"/>
      <c r="W325" s="9"/>
      <c r="X325" s="9"/>
      <c r="Y325" s="9"/>
    </row>
    <row r="326" spans="6:25" ht="15.75" customHeight="1" x14ac:dyDescent="0.25">
      <c r="F326" s="12"/>
      <c r="G326" s="12"/>
      <c r="U326" s="9"/>
      <c r="V326" s="9"/>
      <c r="W326" s="9"/>
      <c r="X326" s="9"/>
      <c r="Y326" s="9"/>
    </row>
    <row r="327" spans="6:25" ht="15.75" customHeight="1" x14ac:dyDescent="0.25">
      <c r="F327" s="12"/>
      <c r="G327" s="12"/>
      <c r="U327" s="9"/>
      <c r="V327" s="9"/>
      <c r="W327" s="9"/>
      <c r="X327" s="9"/>
      <c r="Y327" s="9"/>
    </row>
    <row r="328" spans="6:25" ht="15.75" customHeight="1" x14ac:dyDescent="0.25">
      <c r="F328" s="12"/>
      <c r="G328" s="12"/>
      <c r="U328" s="9"/>
      <c r="V328" s="9"/>
      <c r="W328" s="9"/>
      <c r="X328" s="9"/>
      <c r="Y328" s="9"/>
    </row>
    <row r="329" spans="6:25" ht="15.75" customHeight="1" x14ac:dyDescent="0.25">
      <c r="F329" s="12"/>
      <c r="G329" s="12"/>
      <c r="U329" s="9"/>
      <c r="V329" s="9"/>
      <c r="W329" s="9"/>
      <c r="X329" s="9"/>
      <c r="Y329" s="9"/>
    </row>
    <row r="330" spans="6:25" ht="15.75" customHeight="1" x14ac:dyDescent="0.25">
      <c r="F330" s="12"/>
      <c r="G330" s="12"/>
      <c r="U330" s="9"/>
      <c r="V330" s="9"/>
      <c r="W330" s="9"/>
      <c r="X330" s="9"/>
      <c r="Y330" s="9"/>
    </row>
    <row r="331" spans="6:25" ht="15.75" customHeight="1" x14ac:dyDescent="0.25">
      <c r="F331" s="12"/>
      <c r="G331" s="12"/>
      <c r="U331" s="9"/>
      <c r="V331" s="9"/>
      <c r="W331" s="9"/>
      <c r="X331" s="9"/>
      <c r="Y331" s="9"/>
    </row>
    <row r="332" spans="6:25" ht="15.75" customHeight="1" x14ac:dyDescent="0.25">
      <c r="F332" s="12"/>
      <c r="G332" s="12"/>
      <c r="U332" s="9"/>
      <c r="V332" s="9"/>
      <c r="W332" s="9"/>
      <c r="X332" s="9"/>
      <c r="Y332" s="9"/>
    </row>
    <row r="333" spans="6:25" ht="15.75" customHeight="1" x14ac:dyDescent="0.25">
      <c r="F333" s="12"/>
      <c r="G333" s="12"/>
      <c r="U333" s="9"/>
      <c r="V333" s="9"/>
      <c r="W333" s="9"/>
      <c r="X333" s="9"/>
      <c r="Y333" s="9"/>
    </row>
    <row r="334" spans="6:25" ht="15.75" customHeight="1" x14ac:dyDescent="0.25">
      <c r="F334" s="12"/>
      <c r="G334" s="12"/>
      <c r="U334" s="9"/>
      <c r="V334" s="9"/>
      <c r="W334" s="9"/>
      <c r="X334" s="9"/>
      <c r="Y334" s="9"/>
    </row>
    <row r="335" spans="6:25" ht="15.75" customHeight="1" x14ac:dyDescent="0.25">
      <c r="F335" s="12"/>
      <c r="G335" s="12"/>
      <c r="U335" s="9"/>
      <c r="V335" s="9"/>
      <c r="W335" s="9"/>
      <c r="X335" s="9"/>
      <c r="Y335" s="9"/>
    </row>
    <row r="336" spans="6:25" ht="15.75" customHeight="1" x14ac:dyDescent="0.25">
      <c r="F336" s="12"/>
      <c r="G336" s="12"/>
      <c r="U336" s="9"/>
      <c r="V336" s="9"/>
      <c r="W336" s="9"/>
      <c r="X336" s="9"/>
      <c r="Y336" s="9"/>
    </row>
    <row r="337" spans="6:25" ht="15.75" customHeight="1" x14ac:dyDescent="0.25">
      <c r="F337" s="12"/>
      <c r="G337" s="12"/>
      <c r="U337" s="9"/>
      <c r="V337" s="9"/>
      <c r="W337" s="9"/>
      <c r="X337" s="9"/>
      <c r="Y337" s="9"/>
    </row>
    <row r="338" spans="6:25" ht="15.75" customHeight="1" x14ac:dyDescent="0.25">
      <c r="F338" s="12"/>
      <c r="G338" s="12"/>
      <c r="U338" s="9"/>
      <c r="V338" s="9"/>
      <c r="W338" s="9"/>
      <c r="X338" s="9"/>
      <c r="Y338" s="9"/>
    </row>
    <row r="339" spans="6:25" ht="15.75" customHeight="1" x14ac:dyDescent="0.25">
      <c r="F339" s="12"/>
      <c r="G339" s="12"/>
      <c r="U339" s="9"/>
      <c r="V339" s="9"/>
      <c r="W339" s="9"/>
      <c r="X339" s="9"/>
      <c r="Y339" s="9"/>
    </row>
    <row r="340" spans="6:25" ht="15.75" customHeight="1" x14ac:dyDescent="0.25">
      <c r="F340" s="12"/>
      <c r="G340" s="12"/>
      <c r="U340" s="9"/>
      <c r="V340" s="9"/>
      <c r="W340" s="9"/>
      <c r="X340" s="9"/>
      <c r="Y340" s="9"/>
    </row>
    <row r="341" spans="6:25" ht="15.75" customHeight="1" x14ac:dyDescent="0.25">
      <c r="F341" s="12"/>
      <c r="G341" s="12"/>
      <c r="U341" s="9"/>
      <c r="V341" s="9"/>
      <c r="W341" s="9"/>
      <c r="X341" s="9"/>
      <c r="Y341" s="9"/>
    </row>
    <row r="342" spans="6:25" ht="15.75" customHeight="1" x14ac:dyDescent="0.25">
      <c r="F342" s="12"/>
      <c r="G342" s="12"/>
      <c r="U342" s="9"/>
      <c r="V342" s="9"/>
      <c r="W342" s="9"/>
      <c r="X342" s="9"/>
      <c r="Y342" s="9"/>
    </row>
    <row r="343" spans="6:25" ht="15.75" customHeight="1" x14ac:dyDescent="0.25">
      <c r="F343" s="12"/>
      <c r="G343" s="12"/>
      <c r="U343" s="9"/>
      <c r="V343" s="9"/>
      <c r="W343" s="9"/>
      <c r="X343" s="9"/>
      <c r="Y343" s="9"/>
    </row>
    <row r="344" spans="6:25" ht="15.75" customHeight="1" x14ac:dyDescent="0.25">
      <c r="F344" s="12"/>
      <c r="G344" s="12"/>
      <c r="U344" s="9"/>
      <c r="V344" s="9"/>
      <c r="W344" s="9"/>
      <c r="X344" s="9"/>
      <c r="Y344" s="9"/>
    </row>
    <row r="345" spans="6:25" ht="15.75" customHeight="1" x14ac:dyDescent="0.25">
      <c r="F345" s="12"/>
      <c r="G345" s="12"/>
      <c r="U345" s="9"/>
      <c r="V345" s="9"/>
      <c r="W345" s="9"/>
      <c r="X345" s="9"/>
      <c r="Y345" s="9"/>
    </row>
    <row r="346" spans="6:25" ht="15.75" customHeight="1" x14ac:dyDescent="0.25">
      <c r="F346" s="12"/>
      <c r="G346" s="12"/>
      <c r="U346" s="9"/>
      <c r="V346" s="9"/>
      <c r="W346" s="9"/>
      <c r="X346" s="9"/>
      <c r="Y346" s="9"/>
    </row>
    <row r="347" spans="6:25" ht="15.75" customHeight="1" x14ac:dyDescent="0.25">
      <c r="F347" s="12"/>
      <c r="G347" s="12"/>
      <c r="U347" s="9"/>
      <c r="V347" s="9"/>
      <c r="W347" s="9"/>
      <c r="X347" s="9"/>
      <c r="Y347" s="9"/>
    </row>
    <row r="348" spans="6:25" ht="15.75" customHeight="1" x14ac:dyDescent="0.25">
      <c r="F348" s="12"/>
      <c r="G348" s="12"/>
      <c r="U348" s="9"/>
      <c r="V348" s="9"/>
      <c r="W348" s="9"/>
      <c r="X348" s="9"/>
      <c r="Y348" s="9"/>
    </row>
    <row r="349" spans="6:25" ht="15.75" customHeight="1" x14ac:dyDescent="0.25">
      <c r="F349" s="12"/>
      <c r="G349" s="12"/>
      <c r="U349" s="9"/>
      <c r="V349" s="9"/>
      <c r="W349" s="9"/>
      <c r="X349" s="9"/>
      <c r="Y349" s="9"/>
    </row>
    <row r="350" spans="6:25" ht="15.75" customHeight="1" x14ac:dyDescent="0.25">
      <c r="F350" s="12"/>
      <c r="G350" s="12"/>
      <c r="U350" s="9"/>
      <c r="V350" s="9"/>
      <c r="W350" s="9"/>
      <c r="X350" s="9"/>
      <c r="Y350" s="9"/>
    </row>
    <row r="351" spans="6:25" ht="15.75" customHeight="1" x14ac:dyDescent="0.25">
      <c r="F351" s="12"/>
      <c r="G351" s="12"/>
      <c r="U351" s="9"/>
      <c r="V351" s="9"/>
      <c r="W351" s="9"/>
      <c r="X351" s="9"/>
      <c r="Y351" s="9"/>
    </row>
    <row r="352" spans="6:25" ht="15.75" customHeight="1" x14ac:dyDescent="0.25">
      <c r="F352" s="12"/>
      <c r="G352" s="12"/>
      <c r="U352" s="9"/>
      <c r="V352" s="9"/>
      <c r="W352" s="9"/>
      <c r="X352" s="9"/>
      <c r="Y352" s="9"/>
    </row>
    <row r="353" spans="6:25" ht="15.75" customHeight="1" x14ac:dyDescent="0.25">
      <c r="F353" s="12"/>
      <c r="G353" s="12"/>
      <c r="U353" s="9"/>
      <c r="V353" s="9"/>
      <c r="W353" s="9"/>
      <c r="X353" s="9"/>
      <c r="Y353" s="9"/>
    </row>
    <row r="354" spans="6:25" ht="15.75" customHeight="1" x14ac:dyDescent="0.25">
      <c r="F354" s="12"/>
      <c r="G354" s="12"/>
      <c r="U354" s="9"/>
      <c r="V354" s="9"/>
      <c r="W354" s="9"/>
      <c r="X354" s="9"/>
      <c r="Y354" s="9"/>
    </row>
    <row r="355" spans="6:25" ht="15.75" customHeight="1" x14ac:dyDescent="0.25">
      <c r="F355" s="12"/>
      <c r="G355" s="12"/>
      <c r="U355" s="9"/>
      <c r="V355" s="9"/>
      <c r="W355" s="9"/>
      <c r="X355" s="9"/>
      <c r="Y355" s="9"/>
    </row>
    <row r="356" spans="6:25" ht="15.75" customHeight="1" x14ac:dyDescent="0.25">
      <c r="F356" s="12"/>
      <c r="G356" s="12"/>
      <c r="U356" s="9"/>
      <c r="V356" s="9"/>
      <c r="W356" s="9"/>
      <c r="X356" s="9"/>
      <c r="Y356" s="9"/>
    </row>
    <row r="357" spans="6:25" ht="15.75" customHeight="1" x14ac:dyDescent="0.25">
      <c r="F357" s="12"/>
      <c r="G357" s="12"/>
      <c r="U357" s="9"/>
      <c r="V357" s="9"/>
      <c r="W357" s="9"/>
      <c r="X357" s="9"/>
      <c r="Y357" s="9"/>
    </row>
    <row r="358" spans="6:25" ht="15.75" customHeight="1" x14ac:dyDescent="0.25">
      <c r="F358" s="12"/>
      <c r="G358" s="12"/>
      <c r="U358" s="9"/>
      <c r="V358" s="9"/>
      <c r="W358" s="9"/>
      <c r="X358" s="9"/>
      <c r="Y358" s="9"/>
    </row>
    <row r="359" spans="6:25" ht="15.75" customHeight="1" x14ac:dyDescent="0.25">
      <c r="F359" s="12"/>
      <c r="G359" s="12"/>
      <c r="U359" s="9"/>
      <c r="V359" s="9"/>
      <c r="W359" s="9"/>
      <c r="X359" s="9"/>
      <c r="Y359" s="9"/>
    </row>
    <row r="360" spans="6:25" ht="15.75" customHeight="1" x14ac:dyDescent="0.25">
      <c r="F360" s="12"/>
      <c r="G360" s="12"/>
      <c r="U360" s="9"/>
      <c r="V360" s="9"/>
      <c r="W360" s="9"/>
      <c r="X360" s="9"/>
      <c r="Y360" s="9"/>
    </row>
    <row r="361" spans="6:25" ht="15.75" customHeight="1" x14ac:dyDescent="0.25">
      <c r="F361" s="12"/>
      <c r="G361" s="12"/>
      <c r="U361" s="9"/>
      <c r="V361" s="9"/>
      <c r="W361" s="9"/>
      <c r="X361" s="9"/>
      <c r="Y361" s="9"/>
    </row>
    <row r="362" spans="6:25" ht="15.75" customHeight="1" x14ac:dyDescent="0.25">
      <c r="F362" s="12"/>
      <c r="G362" s="12"/>
      <c r="U362" s="9"/>
      <c r="V362" s="9"/>
      <c r="W362" s="9"/>
      <c r="X362" s="9"/>
      <c r="Y362" s="9"/>
    </row>
    <row r="363" spans="6:25" ht="15.75" customHeight="1" x14ac:dyDescent="0.25">
      <c r="F363" s="12"/>
      <c r="G363" s="12"/>
      <c r="U363" s="9"/>
      <c r="V363" s="9"/>
      <c r="W363" s="9"/>
      <c r="X363" s="9"/>
      <c r="Y363" s="9"/>
    </row>
    <row r="364" spans="6:25" ht="15.75" customHeight="1" x14ac:dyDescent="0.25">
      <c r="F364" s="12"/>
      <c r="G364" s="12"/>
      <c r="U364" s="9"/>
      <c r="V364" s="9"/>
      <c r="W364" s="9"/>
      <c r="X364" s="9"/>
      <c r="Y364" s="9"/>
    </row>
    <row r="365" spans="6:25" ht="15.75" customHeight="1" x14ac:dyDescent="0.25">
      <c r="F365" s="12"/>
      <c r="G365" s="12"/>
      <c r="U365" s="9"/>
      <c r="V365" s="9"/>
      <c r="W365" s="9"/>
      <c r="X365" s="9"/>
      <c r="Y365" s="9"/>
    </row>
    <row r="366" spans="6:25" ht="15.75" customHeight="1" x14ac:dyDescent="0.25">
      <c r="F366" s="12"/>
      <c r="G366" s="12"/>
      <c r="U366" s="9"/>
      <c r="V366" s="9"/>
      <c r="W366" s="9"/>
      <c r="X366" s="9"/>
      <c r="Y366" s="9"/>
    </row>
    <row r="367" spans="6:25" ht="15.75" customHeight="1" x14ac:dyDescent="0.25">
      <c r="F367" s="12"/>
      <c r="G367" s="12"/>
      <c r="U367" s="9"/>
      <c r="V367" s="9"/>
      <c r="W367" s="9"/>
      <c r="X367" s="9"/>
      <c r="Y367" s="9"/>
    </row>
    <row r="368" spans="6:25" ht="15.75" customHeight="1" x14ac:dyDescent="0.25">
      <c r="F368" s="12"/>
      <c r="G368" s="12"/>
      <c r="U368" s="9"/>
      <c r="V368" s="9"/>
      <c r="W368" s="9"/>
      <c r="X368" s="9"/>
      <c r="Y368" s="9"/>
    </row>
    <row r="369" spans="6:25" ht="15.75" customHeight="1" x14ac:dyDescent="0.25">
      <c r="F369" s="12"/>
      <c r="G369" s="12"/>
      <c r="U369" s="9"/>
      <c r="V369" s="9"/>
      <c r="W369" s="9"/>
      <c r="X369" s="9"/>
      <c r="Y369" s="9"/>
    </row>
    <row r="370" spans="6:25" ht="15.75" customHeight="1" x14ac:dyDescent="0.25">
      <c r="F370" s="12"/>
      <c r="G370" s="12"/>
      <c r="U370" s="9"/>
      <c r="V370" s="9"/>
      <c r="W370" s="9"/>
      <c r="X370" s="9"/>
      <c r="Y370" s="9"/>
    </row>
    <row r="371" spans="6:25" ht="15.75" customHeight="1" x14ac:dyDescent="0.25">
      <c r="F371" s="12"/>
      <c r="G371" s="12"/>
      <c r="U371" s="9"/>
      <c r="V371" s="9"/>
      <c r="W371" s="9"/>
      <c r="X371" s="9"/>
      <c r="Y371" s="9"/>
    </row>
    <row r="372" spans="6:25" ht="15.75" customHeight="1" x14ac:dyDescent="0.25">
      <c r="F372" s="12"/>
      <c r="G372" s="12"/>
      <c r="U372" s="9"/>
      <c r="V372" s="9"/>
      <c r="W372" s="9"/>
      <c r="X372" s="9"/>
      <c r="Y372" s="9"/>
    </row>
    <row r="373" spans="6:25" ht="15.75" customHeight="1" x14ac:dyDescent="0.25">
      <c r="F373" s="12"/>
      <c r="G373" s="12"/>
      <c r="U373" s="9"/>
      <c r="V373" s="9"/>
      <c r="W373" s="9"/>
      <c r="X373" s="9"/>
      <c r="Y373" s="9"/>
    </row>
    <row r="374" spans="6:25" ht="15.75" customHeight="1" x14ac:dyDescent="0.25">
      <c r="F374" s="12"/>
      <c r="G374" s="12"/>
      <c r="U374" s="9"/>
      <c r="V374" s="9"/>
      <c r="W374" s="9"/>
      <c r="X374" s="9"/>
      <c r="Y374" s="9"/>
    </row>
    <row r="375" spans="6:25" ht="15.75" customHeight="1" x14ac:dyDescent="0.25">
      <c r="F375" s="12"/>
      <c r="G375" s="12"/>
      <c r="U375" s="9"/>
      <c r="V375" s="9"/>
      <c r="W375" s="9"/>
      <c r="X375" s="9"/>
      <c r="Y375" s="9"/>
    </row>
    <row r="376" spans="6:25" ht="15.75" customHeight="1" x14ac:dyDescent="0.25">
      <c r="F376" s="12"/>
      <c r="G376" s="12"/>
      <c r="U376" s="9"/>
      <c r="V376" s="9"/>
      <c r="W376" s="9"/>
      <c r="X376" s="9"/>
      <c r="Y376" s="9"/>
    </row>
    <row r="377" spans="6:25" ht="15.75" customHeight="1" x14ac:dyDescent="0.25">
      <c r="F377" s="12"/>
      <c r="G377" s="12"/>
      <c r="U377" s="9"/>
      <c r="V377" s="9"/>
      <c r="W377" s="9"/>
      <c r="X377" s="9"/>
      <c r="Y377" s="9"/>
    </row>
    <row r="378" spans="6:25" ht="15.75" customHeight="1" x14ac:dyDescent="0.25">
      <c r="F378" s="12"/>
      <c r="G378" s="12"/>
      <c r="U378" s="9"/>
      <c r="V378" s="9"/>
      <c r="W378" s="9"/>
      <c r="X378" s="9"/>
      <c r="Y378" s="9"/>
    </row>
    <row r="379" spans="6:25" ht="15.75" customHeight="1" x14ac:dyDescent="0.25">
      <c r="F379" s="12"/>
      <c r="G379" s="12"/>
      <c r="U379" s="9"/>
      <c r="V379" s="9"/>
      <c r="W379" s="9"/>
      <c r="X379" s="9"/>
      <c r="Y379" s="9"/>
    </row>
    <row r="380" spans="6:25" ht="15.75" customHeight="1" x14ac:dyDescent="0.25">
      <c r="F380" s="12"/>
      <c r="G380" s="12"/>
      <c r="U380" s="9"/>
      <c r="V380" s="9"/>
      <c r="W380" s="9"/>
      <c r="X380" s="9"/>
      <c r="Y380" s="9"/>
    </row>
    <row r="381" spans="6:25" ht="15.75" customHeight="1" x14ac:dyDescent="0.25">
      <c r="F381" s="12"/>
      <c r="G381" s="12"/>
      <c r="U381" s="9"/>
      <c r="V381" s="9"/>
      <c r="W381" s="9"/>
      <c r="X381" s="9"/>
      <c r="Y381" s="9"/>
    </row>
    <row r="382" spans="6:25" ht="15.75" customHeight="1" x14ac:dyDescent="0.25">
      <c r="F382" s="12"/>
      <c r="G382" s="12"/>
      <c r="U382" s="9"/>
      <c r="V382" s="9"/>
      <c r="W382" s="9"/>
      <c r="X382" s="9"/>
      <c r="Y382" s="9"/>
    </row>
    <row r="383" spans="6:25" ht="15.75" customHeight="1" x14ac:dyDescent="0.25">
      <c r="F383" s="12"/>
      <c r="G383" s="12"/>
      <c r="U383" s="9"/>
      <c r="V383" s="9"/>
      <c r="W383" s="9"/>
      <c r="X383" s="9"/>
      <c r="Y383" s="9"/>
    </row>
    <row r="384" spans="6:25" ht="15.75" customHeight="1" x14ac:dyDescent="0.25">
      <c r="F384" s="12"/>
      <c r="G384" s="12"/>
      <c r="U384" s="9"/>
      <c r="V384" s="9"/>
      <c r="W384" s="9"/>
      <c r="X384" s="9"/>
      <c r="Y384" s="9"/>
    </row>
    <row r="385" spans="6:25" ht="15.75" customHeight="1" x14ac:dyDescent="0.25">
      <c r="F385" s="12"/>
      <c r="G385" s="12"/>
      <c r="U385" s="9"/>
      <c r="V385" s="9"/>
      <c r="W385" s="9"/>
      <c r="X385" s="9"/>
      <c r="Y385" s="9"/>
    </row>
    <row r="386" spans="6:25" ht="15.75" customHeight="1" x14ac:dyDescent="0.25">
      <c r="F386" s="12"/>
      <c r="G386" s="12"/>
      <c r="U386" s="9"/>
      <c r="V386" s="9"/>
      <c r="W386" s="9"/>
      <c r="X386" s="9"/>
      <c r="Y386" s="9"/>
    </row>
    <row r="387" spans="6:25" ht="15.75" customHeight="1" x14ac:dyDescent="0.25">
      <c r="F387" s="12"/>
      <c r="G387" s="12"/>
      <c r="U387" s="9"/>
      <c r="V387" s="9"/>
      <c r="W387" s="9"/>
      <c r="X387" s="9"/>
      <c r="Y387" s="9"/>
    </row>
    <row r="388" spans="6:25" ht="15.75" customHeight="1" x14ac:dyDescent="0.25">
      <c r="F388" s="12"/>
      <c r="G388" s="12"/>
      <c r="U388" s="9"/>
      <c r="V388" s="9"/>
      <c r="W388" s="9"/>
      <c r="X388" s="9"/>
      <c r="Y388" s="9"/>
    </row>
    <row r="389" spans="6:25" ht="15.75" customHeight="1" x14ac:dyDescent="0.25">
      <c r="F389" s="12"/>
      <c r="G389" s="12"/>
      <c r="U389" s="9"/>
      <c r="V389" s="9"/>
      <c r="W389" s="9"/>
      <c r="X389" s="9"/>
      <c r="Y389" s="9"/>
    </row>
    <row r="390" spans="6:25" ht="15.75" customHeight="1" x14ac:dyDescent="0.25">
      <c r="F390" s="12"/>
      <c r="G390" s="12"/>
      <c r="U390" s="9"/>
      <c r="V390" s="9"/>
      <c r="W390" s="9"/>
      <c r="X390" s="9"/>
      <c r="Y390" s="9"/>
    </row>
    <row r="391" spans="6:25" ht="15.75" customHeight="1" x14ac:dyDescent="0.25">
      <c r="F391" s="12"/>
      <c r="G391" s="12"/>
      <c r="U391" s="9"/>
      <c r="V391" s="9"/>
      <c r="W391" s="9"/>
      <c r="X391" s="9"/>
      <c r="Y391" s="9"/>
    </row>
    <row r="392" spans="6:25" ht="15.75" customHeight="1" x14ac:dyDescent="0.25">
      <c r="F392" s="12"/>
      <c r="G392" s="12"/>
      <c r="U392" s="9"/>
      <c r="V392" s="9"/>
      <c r="W392" s="9"/>
      <c r="X392" s="9"/>
      <c r="Y392" s="9"/>
    </row>
    <row r="393" spans="6:25" ht="15.75" customHeight="1" x14ac:dyDescent="0.25">
      <c r="F393" s="12"/>
      <c r="G393" s="12"/>
      <c r="U393" s="9"/>
      <c r="V393" s="9"/>
      <c r="W393" s="9"/>
      <c r="X393" s="9"/>
      <c r="Y393" s="9"/>
    </row>
    <row r="394" spans="6:25" ht="15.75" customHeight="1" x14ac:dyDescent="0.25">
      <c r="F394" s="12"/>
      <c r="G394" s="12"/>
      <c r="U394" s="9"/>
      <c r="V394" s="9"/>
      <c r="W394" s="9"/>
      <c r="X394" s="9"/>
      <c r="Y394" s="9"/>
    </row>
    <row r="395" spans="6:25" ht="15.75" customHeight="1" x14ac:dyDescent="0.25">
      <c r="F395" s="12"/>
      <c r="G395" s="12"/>
      <c r="U395" s="9"/>
      <c r="V395" s="9"/>
      <c r="W395" s="9"/>
      <c r="X395" s="9"/>
      <c r="Y395" s="9"/>
    </row>
    <row r="396" spans="6:25" ht="15.75" customHeight="1" x14ac:dyDescent="0.25">
      <c r="F396" s="12"/>
      <c r="G396" s="12"/>
      <c r="U396" s="9"/>
      <c r="V396" s="9"/>
      <c r="W396" s="9"/>
      <c r="X396" s="9"/>
      <c r="Y396" s="9"/>
    </row>
    <row r="397" spans="6:25" ht="15.75" customHeight="1" x14ac:dyDescent="0.25">
      <c r="F397" s="12"/>
      <c r="G397" s="12"/>
      <c r="U397" s="9"/>
      <c r="V397" s="9"/>
      <c r="W397" s="9"/>
      <c r="X397" s="9"/>
      <c r="Y397" s="9"/>
    </row>
    <row r="398" spans="6:25" ht="15.75" customHeight="1" x14ac:dyDescent="0.25">
      <c r="F398" s="12"/>
      <c r="G398" s="12"/>
      <c r="U398" s="9"/>
      <c r="V398" s="9"/>
      <c r="W398" s="9"/>
      <c r="X398" s="9"/>
      <c r="Y398" s="9"/>
    </row>
    <row r="399" spans="6:25" ht="15.75" customHeight="1" x14ac:dyDescent="0.25">
      <c r="F399" s="12"/>
      <c r="G399" s="12"/>
      <c r="U399" s="9"/>
      <c r="V399" s="9"/>
      <c r="W399" s="9"/>
      <c r="X399" s="9"/>
      <c r="Y399" s="9"/>
    </row>
    <row r="400" spans="6:25" ht="15.75" customHeight="1" x14ac:dyDescent="0.25">
      <c r="F400" s="12"/>
      <c r="G400" s="12"/>
      <c r="U400" s="9"/>
      <c r="V400" s="9"/>
      <c r="W400" s="9"/>
      <c r="X400" s="9"/>
      <c r="Y400" s="9"/>
    </row>
    <row r="401" spans="6:25" ht="15.75" customHeight="1" x14ac:dyDescent="0.25">
      <c r="F401" s="12"/>
      <c r="G401" s="12"/>
      <c r="U401" s="9"/>
      <c r="V401" s="9"/>
      <c r="W401" s="9"/>
      <c r="X401" s="9"/>
      <c r="Y401" s="9"/>
    </row>
    <row r="402" spans="6:25" ht="15.75" customHeight="1" x14ac:dyDescent="0.25">
      <c r="F402" s="12"/>
      <c r="G402" s="12"/>
      <c r="U402" s="9"/>
      <c r="V402" s="9"/>
      <c r="W402" s="9"/>
      <c r="X402" s="9"/>
      <c r="Y402" s="9"/>
    </row>
    <row r="403" spans="6:25" ht="15.75" customHeight="1" x14ac:dyDescent="0.25">
      <c r="F403" s="12"/>
      <c r="G403" s="12"/>
      <c r="U403" s="9"/>
      <c r="V403" s="9"/>
      <c r="W403" s="9"/>
      <c r="X403" s="9"/>
      <c r="Y403" s="9"/>
    </row>
    <row r="404" spans="6:25" ht="15.75" customHeight="1" x14ac:dyDescent="0.25">
      <c r="F404" s="12"/>
      <c r="G404" s="12"/>
      <c r="U404" s="9"/>
      <c r="V404" s="9"/>
      <c r="W404" s="9"/>
      <c r="X404" s="9"/>
      <c r="Y404" s="9"/>
    </row>
    <row r="405" spans="6:25" ht="15.75" customHeight="1" x14ac:dyDescent="0.25">
      <c r="F405" s="12"/>
      <c r="G405" s="12"/>
      <c r="U405" s="9"/>
      <c r="V405" s="9"/>
      <c r="W405" s="9"/>
      <c r="X405" s="9"/>
      <c r="Y405" s="9"/>
    </row>
    <row r="406" spans="6:25" ht="15.75" customHeight="1" x14ac:dyDescent="0.25">
      <c r="F406" s="12"/>
      <c r="G406" s="12"/>
      <c r="U406" s="9"/>
      <c r="V406" s="9"/>
      <c r="W406" s="9"/>
      <c r="X406" s="9"/>
      <c r="Y406" s="9"/>
    </row>
    <row r="407" spans="6:25" ht="15.75" customHeight="1" x14ac:dyDescent="0.25">
      <c r="F407" s="12"/>
      <c r="G407" s="12"/>
      <c r="U407" s="9"/>
      <c r="V407" s="9"/>
      <c r="W407" s="9"/>
      <c r="X407" s="9"/>
      <c r="Y407" s="9"/>
    </row>
    <row r="408" spans="6:25" ht="15.75" customHeight="1" x14ac:dyDescent="0.25">
      <c r="F408" s="12"/>
      <c r="G408" s="12"/>
      <c r="U408" s="9"/>
      <c r="V408" s="9"/>
      <c r="W408" s="9"/>
      <c r="X408" s="9"/>
      <c r="Y408" s="9"/>
    </row>
    <row r="409" spans="6:25" ht="15.75" customHeight="1" x14ac:dyDescent="0.25">
      <c r="F409" s="12"/>
      <c r="G409" s="12"/>
      <c r="U409" s="9"/>
      <c r="V409" s="9"/>
      <c r="W409" s="9"/>
      <c r="X409" s="9"/>
      <c r="Y409" s="9"/>
    </row>
    <row r="410" spans="6:25" ht="15.75" customHeight="1" x14ac:dyDescent="0.25">
      <c r="F410" s="12"/>
      <c r="G410" s="12"/>
      <c r="U410" s="9"/>
      <c r="V410" s="9"/>
      <c r="W410" s="9"/>
      <c r="X410" s="9"/>
      <c r="Y410" s="9"/>
    </row>
    <row r="411" spans="6:25" ht="15.75" customHeight="1" x14ac:dyDescent="0.25">
      <c r="F411" s="12"/>
      <c r="G411" s="12"/>
      <c r="U411" s="9"/>
      <c r="V411" s="9"/>
      <c r="W411" s="9"/>
      <c r="X411" s="9"/>
      <c r="Y411" s="9"/>
    </row>
    <row r="412" spans="6:25" ht="15.75" customHeight="1" x14ac:dyDescent="0.25">
      <c r="F412" s="12"/>
      <c r="G412" s="12"/>
      <c r="U412" s="9"/>
      <c r="V412" s="9"/>
      <c r="W412" s="9"/>
      <c r="X412" s="9"/>
      <c r="Y412" s="9"/>
    </row>
    <row r="413" spans="6:25" ht="15.75" customHeight="1" x14ac:dyDescent="0.25">
      <c r="F413" s="12"/>
      <c r="G413" s="12"/>
      <c r="U413" s="9"/>
      <c r="V413" s="9"/>
      <c r="W413" s="9"/>
      <c r="X413" s="9"/>
      <c r="Y413" s="9"/>
    </row>
    <row r="414" spans="6:25" ht="15.75" customHeight="1" x14ac:dyDescent="0.25">
      <c r="F414" s="12"/>
      <c r="G414" s="12"/>
      <c r="U414" s="9"/>
      <c r="V414" s="9"/>
      <c r="W414" s="9"/>
      <c r="X414" s="9"/>
      <c r="Y414" s="9"/>
    </row>
    <row r="415" spans="6:25" ht="15.75" customHeight="1" x14ac:dyDescent="0.25">
      <c r="F415" s="12"/>
      <c r="G415" s="12"/>
      <c r="U415" s="9"/>
      <c r="V415" s="9"/>
      <c r="W415" s="9"/>
      <c r="X415" s="9"/>
      <c r="Y415" s="9"/>
    </row>
    <row r="416" spans="6:25" ht="15.75" customHeight="1" x14ac:dyDescent="0.25">
      <c r="F416" s="12"/>
      <c r="G416" s="12"/>
      <c r="U416" s="9"/>
      <c r="V416" s="9"/>
      <c r="W416" s="9"/>
      <c r="X416" s="9"/>
      <c r="Y416" s="9"/>
    </row>
    <row r="417" spans="6:25" ht="15.75" customHeight="1" x14ac:dyDescent="0.25">
      <c r="F417" s="12"/>
      <c r="G417" s="12"/>
      <c r="U417" s="9"/>
      <c r="V417" s="9"/>
      <c r="W417" s="9"/>
      <c r="X417" s="9"/>
      <c r="Y417" s="9"/>
    </row>
    <row r="418" spans="6:25" ht="15.75" customHeight="1" x14ac:dyDescent="0.25">
      <c r="F418" s="12"/>
      <c r="G418" s="12"/>
      <c r="U418" s="9"/>
      <c r="V418" s="9"/>
      <c r="W418" s="9"/>
      <c r="X418" s="9"/>
      <c r="Y418" s="9"/>
    </row>
    <row r="419" spans="6:25" ht="15.75" customHeight="1" x14ac:dyDescent="0.25">
      <c r="F419" s="12"/>
      <c r="G419" s="12"/>
      <c r="U419" s="9"/>
      <c r="V419" s="9"/>
      <c r="W419" s="9"/>
      <c r="X419" s="9"/>
      <c r="Y419" s="9"/>
    </row>
    <row r="420" spans="6:25" ht="15.75" customHeight="1" x14ac:dyDescent="0.25">
      <c r="F420" s="12"/>
      <c r="G420" s="12"/>
      <c r="U420" s="9"/>
      <c r="V420" s="9"/>
      <c r="W420" s="9"/>
      <c r="X420" s="9"/>
      <c r="Y420" s="9"/>
    </row>
    <row r="421" spans="6:25" ht="15.75" customHeight="1" x14ac:dyDescent="0.25">
      <c r="F421" s="12"/>
      <c r="G421" s="12"/>
      <c r="U421" s="9"/>
      <c r="V421" s="9"/>
      <c r="W421" s="9"/>
      <c r="X421" s="9"/>
      <c r="Y421" s="9"/>
    </row>
    <row r="422" spans="6:25" ht="15.75" customHeight="1" x14ac:dyDescent="0.25">
      <c r="F422" s="12"/>
      <c r="G422" s="12"/>
      <c r="U422" s="9"/>
      <c r="V422" s="9"/>
      <c r="W422" s="9"/>
      <c r="X422" s="9"/>
      <c r="Y422" s="9"/>
    </row>
    <row r="423" spans="6:25" ht="15.75" customHeight="1" x14ac:dyDescent="0.25">
      <c r="F423" s="12"/>
      <c r="G423" s="12"/>
      <c r="U423" s="9"/>
      <c r="V423" s="9"/>
      <c r="W423" s="9"/>
      <c r="X423" s="9"/>
      <c r="Y423" s="9"/>
    </row>
    <row r="424" spans="6:25" ht="15.75" customHeight="1" x14ac:dyDescent="0.25">
      <c r="F424" s="12"/>
      <c r="G424" s="12"/>
      <c r="U424" s="9"/>
      <c r="V424" s="9"/>
      <c r="W424" s="9"/>
      <c r="X424" s="9"/>
      <c r="Y424" s="9"/>
    </row>
    <row r="425" spans="6:25" ht="15.75" customHeight="1" x14ac:dyDescent="0.25">
      <c r="F425" s="12"/>
      <c r="G425" s="12"/>
      <c r="U425" s="9"/>
      <c r="V425" s="9"/>
      <c r="W425" s="9"/>
      <c r="X425" s="9"/>
      <c r="Y425" s="9"/>
    </row>
    <row r="426" spans="6:25" ht="15.75" customHeight="1" x14ac:dyDescent="0.25">
      <c r="F426" s="12"/>
      <c r="G426" s="12"/>
      <c r="U426" s="9"/>
      <c r="V426" s="9"/>
      <c r="W426" s="9"/>
      <c r="X426" s="9"/>
      <c r="Y426" s="9"/>
    </row>
    <row r="427" spans="6:25" ht="15.75" customHeight="1" x14ac:dyDescent="0.25">
      <c r="F427" s="12"/>
      <c r="G427" s="12"/>
      <c r="U427" s="9"/>
      <c r="V427" s="9"/>
      <c r="W427" s="9"/>
      <c r="X427" s="9"/>
      <c r="Y427" s="9"/>
    </row>
    <row r="428" spans="6:25" ht="15.75" customHeight="1" x14ac:dyDescent="0.25">
      <c r="F428" s="12"/>
      <c r="G428" s="12"/>
      <c r="U428" s="9"/>
      <c r="V428" s="9"/>
      <c r="W428" s="9"/>
      <c r="X428" s="9"/>
      <c r="Y428" s="9"/>
    </row>
    <row r="429" spans="6:25" ht="15.75" customHeight="1" x14ac:dyDescent="0.25">
      <c r="F429" s="12"/>
      <c r="G429" s="12"/>
      <c r="U429" s="9"/>
      <c r="V429" s="9"/>
      <c r="W429" s="9"/>
      <c r="X429" s="9"/>
      <c r="Y429" s="9"/>
    </row>
    <row r="430" spans="6:25" ht="15.75" customHeight="1" x14ac:dyDescent="0.25">
      <c r="F430" s="12"/>
      <c r="G430" s="12"/>
      <c r="U430" s="9"/>
      <c r="V430" s="9"/>
      <c r="W430" s="9"/>
      <c r="X430" s="9"/>
      <c r="Y430" s="9"/>
    </row>
    <row r="431" spans="6:25" ht="15.75" customHeight="1" x14ac:dyDescent="0.25">
      <c r="F431" s="12"/>
      <c r="G431" s="12"/>
      <c r="U431" s="9"/>
      <c r="V431" s="9"/>
      <c r="W431" s="9"/>
      <c r="X431" s="9"/>
      <c r="Y431" s="9"/>
    </row>
    <row r="432" spans="6:25" ht="15.75" customHeight="1" x14ac:dyDescent="0.25">
      <c r="F432" s="12"/>
      <c r="G432" s="12"/>
      <c r="U432" s="9"/>
      <c r="V432" s="9"/>
      <c r="W432" s="9"/>
      <c r="X432" s="9"/>
      <c r="Y432" s="9"/>
    </row>
    <row r="433" spans="6:25" ht="15.75" customHeight="1" x14ac:dyDescent="0.25">
      <c r="F433" s="12"/>
      <c r="G433" s="12"/>
      <c r="U433" s="9"/>
      <c r="V433" s="9"/>
      <c r="W433" s="9"/>
      <c r="X433" s="9"/>
      <c r="Y433" s="9"/>
    </row>
    <row r="434" spans="6:25" ht="15.75" customHeight="1" x14ac:dyDescent="0.25">
      <c r="F434" s="12"/>
      <c r="G434" s="12"/>
      <c r="U434" s="9"/>
      <c r="V434" s="9"/>
      <c r="W434" s="9"/>
      <c r="X434" s="9"/>
      <c r="Y434" s="9"/>
    </row>
    <row r="435" spans="6:25" ht="15.75" customHeight="1" x14ac:dyDescent="0.25">
      <c r="F435" s="12"/>
      <c r="G435" s="12"/>
      <c r="U435" s="9"/>
      <c r="V435" s="9"/>
      <c r="W435" s="9"/>
      <c r="X435" s="9"/>
      <c r="Y435" s="9"/>
    </row>
    <row r="436" spans="6:25" ht="15.75" customHeight="1" x14ac:dyDescent="0.25">
      <c r="F436" s="12"/>
      <c r="G436" s="12"/>
      <c r="U436" s="9"/>
      <c r="V436" s="9"/>
      <c r="W436" s="9"/>
      <c r="X436" s="9"/>
      <c r="Y436" s="9"/>
    </row>
    <row r="437" spans="6:25" ht="15.75" customHeight="1" x14ac:dyDescent="0.25">
      <c r="F437" s="12"/>
      <c r="G437" s="12"/>
      <c r="U437" s="9"/>
      <c r="V437" s="9"/>
      <c r="W437" s="9"/>
      <c r="X437" s="9"/>
      <c r="Y437" s="9"/>
    </row>
    <row r="438" spans="6:25" ht="15.75" customHeight="1" x14ac:dyDescent="0.25">
      <c r="F438" s="12"/>
      <c r="G438" s="12"/>
      <c r="U438" s="9"/>
      <c r="V438" s="9"/>
      <c r="W438" s="9"/>
      <c r="X438" s="9"/>
      <c r="Y438" s="9"/>
    </row>
    <row r="439" spans="6:25" ht="15.75" customHeight="1" x14ac:dyDescent="0.25">
      <c r="F439" s="12"/>
      <c r="G439" s="12"/>
      <c r="U439" s="9"/>
      <c r="V439" s="9"/>
      <c r="W439" s="9"/>
      <c r="X439" s="9"/>
      <c r="Y439" s="9"/>
    </row>
    <row r="440" spans="6:25" ht="15.75" customHeight="1" x14ac:dyDescent="0.25">
      <c r="F440" s="12"/>
      <c r="G440" s="12"/>
      <c r="U440" s="9"/>
      <c r="V440" s="9"/>
      <c r="W440" s="9"/>
      <c r="X440" s="9"/>
      <c r="Y440" s="9"/>
    </row>
    <row r="441" spans="6:25" ht="15.75" customHeight="1" x14ac:dyDescent="0.25">
      <c r="F441" s="12"/>
      <c r="G441" s="12"/>
      <c r="U441" s="9"/>
      <c r="V441" s="9"/>
      <c r="W441" s="9"/>
      <c r="X441" s="9"/>
      <c r="Y441" s="9"/>
    </row>
    <row r="442" spans="6:25" ht="15.75" customHeight="1" x14ac:dyDescent="0.25">
      <c r="F442" s="12"/>
      <c r="G442" s="12"/>
      <c r="U442" s="9"/>
      <c r="V442" s="9"/>
      <c r="W442" s="9"/>
      <c r="X442" s="9"/>
      <c r="Y442" s="9"/>
    </row>
    <row r="443" spans="6:25" ht="15.75" customHeight="1" x14ac:dyDescent="0.25">
      <c r="F443" s="12"/>
      <c r="G443" s="12"/>
      <c r="U443" s="9"/>
      <c r="V443" s="9"/>
      <c r="W443" s="9"/>
      <c r="X443" s="9"/>
      <c r="Y443" s="9"/>
    </row>
    <row r="444" spans="6:25" ht="15.75" customHeight="1" x14ac:dyDescent="0.25">
      <c r="F444" s="12"/>
      <c r="G444" s="12"/>
      <c r="U444" s="9"/>
      <c r="V444" s="9"/>
      <c r="W444" s="9"/>
      <c r="X444" s="9"/>
      <c r="Y444" s="9"/>
    </row>
    <row r="445" spans="6:25" ht="15.75" customHeight="1" x14ac:dyDescent="0.25">
      <c r="F445" s="12"/>
      <c r="G445" s="12"/>
      <c r="U445" s="9"/>
      <c r="V445" s="9"/>
      <c r="W445" s="9"/>
      <c r="X445" s="9"/>
      <c r="Y445" s="9"/>
    </row>
    <row r="446" spans="6:25" ht="15.75" customHeight="1" x14ac:dyDescent="0.25">
      <c r="F446" s="12"/>
      <c r="G446" s="12"/>
      <c r="U446" s="9"/>
      <c r="V446" s="9"/>
      <c r="W446" s="9"/>
      <c r="X446" s="9"/>
      <c r="Y446" s="9"/>
    </row>
    <row r="447" spans="6:25" ht="15.75" customHeight="1" x14ac:dyDescent="0.25">
      <c r="F447" s="12"/>
      <c r="G447" s="12"/>
      <c r="U447" s="9"/>
      <c r="V447" s="9"/>
      <c r="W447" s="9"/>
      <c r="X447" s="9"/>
      <c r="Y447" s="9"/>
    </row>
    <row r="448" spans="6:25" ht="15.75" customHeight="1" x14ac:dyDescent="0.25">
      <c r="F448" s="12"/>
      <c r="G448" s="12"/>
      <c r="U448" s="9"/>
      <c r="V448" s="9"/>
      <c r="W448" s="9"/>
      <c r="X448" s="9"/>
      <c r="Y448" s="9"/>
    </row>
    <row r="449" spans="6:25" ht="15.75" customHeight="1" x14ac:dyDescent="0.25">
      <c r="F449" s="12"/>
      <c r="G449" s="12"/>
      <c r="U449" s="9"/>
      <c r="V449" s="9"/>
      <c r="W449" s="9"/>
      <c r="X449" s="9"/>
      <c r="Y449" s="9"/>
    </row>
    <row r="450" spans="6:25" ht="15.75" customHeight="1" x14ac:dyDescent="0.25">
      <c r="F450" s="12"/>
      <c r="G450" s="12"/>
      <c r="U450" s="9"/>
      <c r="V450" s="9"/>
      <c r="W450" s="9"/>
      <c r="X450" s="9"/>
      <c r="Y450" s="9"/>
    </row>
    <row r="451" spans="6:25" ht="15.75" customHeight="1" x14ac:dyDescent="0.25">
      <c r="F451" s="12"/>
      <c r="G451" s="12"/>
      <c r="U451" s="9"/>
      <c r="V451" s="9"/>
      <c r="W451" s="9"/>
      <c r="X451" s="9"/>
      <c r="Y451" s="9"/>
    </row>
    <row r="452" spans="6:25" ht="15.75" customHeight="1" x14ac:dyDescent="0.25">
      <c r="F452" s="12"/>
      <c r="G452" s="12"/>
      <c r="U452" s="9"/>
      <c r="V452" s="9"/>
      <c r="W452" s="9"/>
      <c r="X452" s="9"/>
      <c r="Y452" s="9"/>
    </row>
    <row r="453" spans="6:25" ht="15.75" customHeight="1" x14ac:dyDescent="0.25">
      <c r="F453" s="12"/>
      <c r="G453" s="12"/>
      <c r="U453" s="9"/>
      <c r="V453" s="9"/>
      <c r="W453" s="9"/>
      <c r="X453" s="9"/>
      <c r="Y453" s="9"/>
    </row>
    <row r="454" spans="6:25" ht="15.75" customHeight="1" x14ac:dyDescent="0.25">
      <c r="F454" s="12"/>
      <c r="G454" s="12"/>
      <c r="U454" s="9"/>
      <c r="V454" s="9"/>
      <c r="W454" s="9"/>
      <c r="X454" s="9"/>
      <c r="Y454" s="9"/>
    </row>
    <row r="455" spans="6:25" ht="15.75" customHeight="1" x14ac:dyDescent="0.25">
      <c r="F455" s="12"/>
      <c r="G455" s="12"/>
      <c r="U455" s="9"/>
      <c r="V455" s="9"/>
      <c r="W455" s="9"/>
      <c r="X455" s="9"/>
      <c r="Y455" s="9"/>
    </row>
    <row r="456" spans="6:25" ht="15.75" customHeight="1" x14ac:dyDescent="0.25">
      <c r="F456" s="12"/>
      <c r="G456" s="12"/>
      <c r="U456" s="9"/>
      <c r="V456" s="9"/>
      <c r="W456" s="9"/>
      <c r="X456" s="9"/>
      <c r="Y456" s="9"/>
    </row>
    <row r="457" spans="6:25" ht="15.75" customHeight="1" x14ac:dyDescent="0.25">
      <c r="F457" s="12"/>
      <c r="G457" s="12"/>
      <c r="U457" s="9"/>
      <c r="V457" s="9"/>
      <c r="W457" s="9"/>
      <c r="X457" s="9"/>
      <c r="Y457" s="9"/>
    </row>
    <row r="458" spans="6:25" ht="15.75" customHeight="1" x14ac:dyDescent="0.25">
      <c r="F458" s="12"/>
      <c r="G458" s="12"/>
      <c r="U458" s="9"/>
      <c r="V458" s="9"/>
      <c r="W458" s="9"/>
      <c r="X458" s="9"/>
      <c r="Y458" s="9"/>
    </row>
    <row r="459" spans="6:25" ht="15.75" customHeight="1" x14ac:dyDescent="0.25">
      <c r="F459" s="12"/>
      <c r="G459" s="12"/>
      <c r="U459" s="9"/>
      <c r="V459" s="9"/>
      <c r="W459" s="9"/>
      <c r="X459" s="9"/>
      <c r="Y459" s="9"/>
    </row>
    <row r="460" spans="6:25" ht="15.75" customHeight="1" x14ac:dyDescent="0.25">
      <c r="F460" s="12"/>
      <c r="G460" s="12"/>
      <c r="U460" s="9"/>
      <c r="V460" s="9"/>
      <c r="W460" s="9"/>
      <c r="X460" s="9"/>
      <c r="Y460" s="9"/>
    </row>
    <row r="461" spans="6:25" ht="15.75" customHeight="1" x14ac:dyDescent="0.25">
      <c r="F461" s="12"/>
      <c r="G461" s="12"/>
      <c r="U461" s="9"/>
      <c r="V461" s="9"/>
      <c r="W461" s="9"/>
      <c r="X461" s="9"/>
      <c r="Y461" s="9"/>
    </row>
    <row r="462" spans="6:25" ht="15.75" customHeight="1" x14ac:dyDescent="0.25">
      <c r="F462" s="12"/>
      <c r="G462" s="12"/>
      <c r="U462" s="9"/>
      <c r="V462" s="9"/>
      <c r="W462" s="9"/>
      <c r="X462" s="9"/>
      <c r="Y462" s="9"/>
    </row>
    <row r="463" spans="6:25" ht="15.75" customHeight="1" x14ac:dyDescent="0.25">
      <c r="F463" s="12"/>
      <c r="G463" s="12"/>
      <c r="U463" s="9"/>
      <c r="V463" s="9"/>
      <c r="W463" s="9"/>
      <c r="X463" s="9"/>
      <c r="Y463" s="9"/>
    </row>
    <row r="464" spans="6:25" ht="15.75" customHeight="1" x14ac:dyDescent="0.25">
      <c r="F464" s="12"/>
      <c r="G464" s="12"/>
      <c r="U464" s="9"/>
      <c r="V464" s="9"/>
      <c r="W464" s="9"/>
      <c r="X464" s="9"/>
      <c r="Y464" s="9"/>
    </row>
    <row r="465" spans="6:25" ht="15.75" customHeight="1" x14ac:dyDescent="0.25">
      <c r="F465" s="12"/>
      <c r="G465" s="12"/>
      <c r="U465" s="9"/>
      <c r="V465" s="9"/>
      <c r="W465" s="9"/>
      <c r="X465" s="9"/>
      <c r="Y465" s="9"/>
    </row>
    <row r="466" spans="6:25" ht="15.75" customHeight="1" x14ac:dyDescent="0.25">
      <c r="F466" s="12"/>
      <c r="G466" s="12"/>
      <c r="U466" s="9"/>
      <c r="V466" s="9"/>
      <c r="W466" s="9"/>
      <c r="X466" s="9"/>
      <c r="Y466" s="9"/>
    </row>
    <row r="467" spans="6:25" ht="15.75" customHeight="1" x14ac:dyDescent="0.25">
      <c r="F467" s="12"/>
      <c r="G467" s="12"/>
      <c r="U467" s="9"/>
      <c r="V467" s="9"/>
      <c r="W467" s="9"/>
      <c r="X467" s="9"/>
      <c r="Y467" s="9"/>
    </row>
    <row r="468" spans="6:25" ht="15.75" customHeight="1" x14ac:dyDescent="0.25">
      <c r="F468" s="12"/>
      <c r="G468" s="12"/>
      <c r="U468" s="9"/>
      <c r="V468" s="9"/>
      <c r="W468" s="9"/>
      <c r="X468" s="9"/>
      <c r="Y468" s="9"/>
    </row>
    <row r="469" spans="6:25" ht="15.75" customHeight="1" x14ac:dyDescent="0.25">
      <c r="F469" s="12"/>
      <c r="G469" s="12"/>
      <c r="U469" s="9"/>
      <c r="V469" s="9"/>
      <c r="W469" s="9"/>
      <c r="X469" s="9"/>
      <c r="Y469" s="9"/>
    </row>
    <row r="470" spans="6:25" ht="15.75" customHeight="1" x14ac:dyDescent="0.25">
      <c r="F470" s="12"/>
      <c r="G470" s="12"/>
      <c r="U470" s="9"/>
      <c r="V470" s="9"/>
      <c r="W470" s="9"/>
      <c r="X470" s="9"/>
      <c r="Y470" s="9"/>
    </row>
    <row r="471" spans="6:25" ht="15.75" customHeight="1" x14ac:dyDescent="0.25">
      <c r="F471" s="12"/>
      <c r="G471" s="12"/>
      <c r="U471" s="9"/>
      <c r="V471" s="9"/>
      <c r="W471" s="9"/>
      <c r="X471" s="9"/>
      <c r="Y471" s="9"/>
    </row>
    <row r="472" spans="6:25" ht="15.75" customHeight="1" x14ac:dyDescent="0.25">
      <c r="F472" s="12"/>
      <c r="G472" s="12"/>
      <c r="U472" s="9"/>
      <c r="V472" s="9"/>
      <c r="W472" s="9"/>
      <c r="X472" s="9"/>
      <c r="Y472" s="9"/>
    </row>
    <row r="473" spans="6:25" ht="15.75" customHeight="1" x14ac:dyDescent="0.25">
      <c r="F473" s="12"/>
      <c r="G473" s="12"/>
      <c r="U473" s="9"/>
      <c r="V473" s="9"/>
      <c r="W473" s="9"/>
      <c r="X473" s="9"/>
      <c r="Y473" s="9"/>
    </row>
    <row r="474" spans="6:25" ht="15.75" customHeight="1" x14ac:dyDescent="0.25">
      <c r="F474" s="12"/>
      <c r="G474" s="12"/>
      <c r="U474" s="9"/>
      <c r="V474" s="9"/>
      <c r="W474" s="9"/>
      <c r="X474" s="9"/>
      <c r="Y474" s="9"/>
    </row>
    <row r="475" spans="6:25" ht="15.75" customHeight="1" x14ac:dyDescent="0.25">
      <c r="F475" s="12"/>
      <c r="G475" s="12"/>
      <c r="U475" s="9"/>
      <c r="V475" s="9"/>
      <c r="W475" s="9"/>
      <c r="X475" s="9"/>
      <c r="Y475" s="9"/>
    </row>
    <row r="476" spans="6:25" ht="15.75" customHeight="1" x14ac:dyDescent="0.25">
      <c r="F476" s="12"/>
      <c r="G476" s="12"/>
      <c r="U476" s="9"/>
      <c r="V476" s="9"/>
      <c r="W476" s="9"/>
      <c r="X476" s="9"/>
      <c r="Y476" s="9"/>
    </row>
    <row r="477" spans="6:25" ht="15.75" customHeight="1" x14ac:dyDescent="0.25">
      <c r="F477" s="12"/>
      <c r="G477" s="12"/>
      <c r="U477" s="9"/>
      <c r="V477" s="9"/>
      <c r="W477" s="9"/>
      <c r="X477" s="9"/>
      <c r="Y477" s="9"/>
    </row>
    <row r="478" spans="6:25" ht="15.75" customHeight="1" x14ac:dyDescent="0.25">
      <c r="F478" s="12"/>
      <c r="G478" s="12"/>
      <c r="U478" s="9"/>
      <c r="V478" s="9"/>
      <c r="W478" s="9"/>
      <c r="X478" s="9"/>
      <c r="Y478" s="9"/>
    </row>
    <row r="479" spans="6:25" ht="15.75" customHeight="1" x14ac:dyDescent="0.25">
      <c r="F479" s="12"/>
      <c r="G479" s="12"/>
      <c r="U479" s="9"/>
      <c r="V479" s="9"/>
      <c r="W479" s="9"/>
      <c r="X479" s="9"/>
      <c r="Y479" s="9"/>
    </row>
    <row r="480" spans="6:25" ht="15.75" customHeight="1" x14ac:dyDescent="0.25">
      <c r="F480" s="12"/>
      <c r="G480" s="12"/>
      <c r="U480" s="9"/>
      <c r="V480" s="9"/>
      <c r="W480" s="9"/>
      <c r="X480" s="9"/>
      <c r="Y480" s="9"/>
    </row>
    <row r="481" spans="6:25" ht="15.75" customHeight="1" x14ac:dyDescent="0.25">
      <c r="F481" s="12"/>
      <c r="G481" s="12"/>
      <c r="U481" s="9"/>
      <c r="V481" s="9"/>
      <c r="W481" s="9"/>
      <c r="X481" s="9"/>
      <c r="Y481" s="9"/>
    </row>
    <row r="482" spans="6:25" ht="15.75" customHeight="1" x14ac:dyDescent="0.25">
      <c r="F482" s="12"/>
      <c r="G482" s="12"/>
      <c r="U482" s="9"/>
      <c r="V482" s="9"/>
      <c r="W482" s="9"/>
      <c r="X482" s="9"/>
      <c r="Y482" s="9"/>
    </row>
    <row r="483" spans="6:25" ht="15.75" customHeight="1" x14ac:dyDescent="0.25">
      <c r="F483" s="12"/>
      <c r="G483" s="12"/>
      <c r="U483" s="9"/>
      <c r="V483" s="9"/>
      <c r="W483" s="9"/>
      <c r="X483" s="9"/>
      <c r="Y483" s="9"/>
    </row>
    <row r="484" spans="6:25" ht="15.75" customHeight="1" x14ac:dyDescent="0.25">
      <c r="F484" s="12"/>
      <c r="G484" s="12"/>
      <c r="U484" s="9"/>
      <c r="V484" s="9"/>
      <c r="W484" s="9"/>
      <c r="X484" s="9"/>
      <c r="Y484" s="9"/>
    </row>
    <row r="485" spans="6:25" ht="15.75" customHeight="1" x14ac:dyDescent="0.25">
      <c r="F485" s="12"/>
      <c r="G485" s="12"/>
      <c r="U485" s="9"/>
      <c r="V485" s="9"/>
      <c r="W485" s="9"/>
      <c r="X485" s="9"/>
      <c r="Y485" s="9"/>
    </row>
    <row r="486" spans="6:25" ht="15.75" customHeight="1" x14ac:dyDescent="0.25">
      <c r="F486" s="12"/>
      <c r="G486" s="12"/>
      <c r="U486" s="9"/>
      <c r="V486" s="9"/>
      <c r="W486" s="9"/>
      <c r="X486" s="9"/>
      <c r="Y486" s="9"/>
    </row>
    <row r="487" spans="6:25" ht="15.75" customHeight="1" x14ac:dyDescent="0.25">
      <c r="F487" s="12"/>
      <c r="G487" s="12"/>
      <c r="U487" s="9"/>
      <c r="V487" s="9"/>
      <c r="W487" s="9"/>
      <c r="X487" s="9"/>
      <c r="Y487" s="9"/>
    </row>
    <row r="488" spans="6:25" ht="15.75" customHeight="1" x14ac:dyDescent="0.25">
      <c r="F488" s="12"/>
      <c r="G488" s="12"/>
      <c r="U488" s="9"/>
      <c r="V488" s="9"/>
      <c r="W488" s="9"/>
      <c r="X488" s="9"/>
      <c r="Y488" s="9"/>
    </row>
    <row r="489" spans="6:25" ht="15.75" customHeight="1" x14ac:dyDescent="0.25">
      <c r="F489" s="12"/>
      <c r="G489" s="12"/>
      <c r="U489" s="9"/>
      <c r="V489" s="9"/>
      <c r="W489" s="9"/>
      <c r="X489" s="9"/>
      <c r="Y489" s="9"/>
    </row>
    <row r="490" spans="6:25" ht="15.75" customHeight="1" x14ac:dyDescent="0.25">
      <c r="F490" s="12"/>
      <c r="G490" s="12"/>
      <c r="U490" s="9"/>
      <c r="V490" s="9"/>
      <c r="W490" s="9"/>
      <c r="X490" s="9"/>
      <c r="Y490" s="9"/>
    </row>
    <row r="491" spans="6:25" ht="15.75" customHeight="1" x14ac:dyDescent="0.25">
      <c r="F491" s="12"/>
      <c r="G491" s="12"/>
      <c r="U491" s="9"/>
      <c r="V491" s="9"/>
      <c r="W491" s="9"/>
      <c r="X491" s="9"/>
      <c r="Y491" s="9"/>
    </row>
    <row r="492" spans="6:25" ht="15.75" customHeight="1" x14ac:dyDescent="0.25">
      <c r="F492" s="12"/>
      <c r="G492" s="12"/>
      <c r="U492" s="9"/>
      <c r="V492" s="9"/>
      <c r="W492" s="9"/>
      <c r="X492" s="9"/>
      <c r="Y492" s="9"/>
    </row>
    <row r="493" spans="6:25" ht="15.75" customHeight="1" x14ac:dyDescent="0.25">
      <c r="F493" s="12"/>
      <c r="G493" s="12"/>
      <c r="U493" s="9"/>
      <c r="V493" s="9"/>
      <c r="W493" s="9"/>
      <c r="X493" s="9"/>
      <c r="Y493" s="9"/>
    </row>
    <row r="494" spans="6:25" ht="15.75" customHeight="1" x14ac:dyDescent="0.25">
      <c r="F494" s="12"/>
      <c r="G494" s="12"/>
      <c r="U494" s="9"/>
      <c r="V494" s="9"/>
      <c r="W494" s="9"/>
      <c r="X494" s="9"/>
      <c r="Y494" s="9"/>
    </row>
    <row r="495" spans="6:25" ht="15.75" customHeight="1" x14ac:dyDescent="0.25">
      <c r="F495" s="12"/>
      <c r="G495" s="12"/>
      <c r="U495" s="9"/>
      <c r="V495" s="9"/>
      <c r="W495" s="9"/>
      <c r="X495" s="9"/>
      <c r="Y495" s="9"/>
    </row>
    <row r="496" spans="6:25" ht="15.75" customHeight="1" x14ac:dyDescent="0.25">
      <c r="F496" s="12"/>
      <c r="G496" s="12"/>
      <c r="U496" s="9"/>
      <c r="V496" s="9"/>
      <c r="W496" s="9"/>
      <c r="X496" s="9"/>
      <c r="Y496" s="9"/>
    </row>
    <row r="497" spans="6:25" ht="15.75" customHeight="1" x14ac:dyDescent="0.25">
      <c r="F497" s="12"/>
      <c r="G497" s="12"/>
      <c r="U497" s="9"/>
      <c r="V497" s="9"/>
      <c r="W497" s="9"/>
      <c r="X497" s="9"/>
      <c r="Y497" s="9"/>
    </row>
    <row r="498" spans="6:25" ht="15.75" customHeight="1" x14ac:dyDescent="0.25">
      <c r="F498" s="12"/>
      <c r="G498" s="12"/>
      <c r="U498" s="9"/>
      <c r="V498" s="9"/>
      <c r="W498" s="9"/>
      <c r="X498" s="9"/>
      <c r="Y498" s="9"/>
    </row>
    <row r="499" spans="6:25" ht="15.75" customHeight="1" x14ac:dyDescent="0.25">
      <c r="F499" s="12"/>
      <c r="G499" s="12"/>
      <c r="U499" s="9"/>
      <c r="V499" s="9"/>
      <c r="W499" s="9"/>
      <c r="X499" s="9"/>
      <c r="Y499" s="9"/>
    </row>
    <row r="500" spans="6:25" ht="15.75" customHeight="1" x14ac:dyDescent="0.25">
      <c r="F500" s="12"/>
      <c r="G500" s="12"/>
      <c r="U500" s="9"/>
      <c r="V500" s="9"/>
      <c r="W500" s="9"/>
      <c r="X500" s="9"/>
      <c r="Y500" s="9"/>
    </row>
    <row r="501" spans="6:25" ht="15.75" customHeight="1" x14ac:dyDescent="0.25">
      <c r="F501" s="12"/>
      <c r="G501" s="12"/>
      <c r="U501" s="9"/>
      <c r="V501" s="9"/>
      <c r="W501" s="9"/>
      <c r="X501" s="9"/>
      <c r="Y501" s="9"/>
    </row>
    <row r="502" spans="6:25" ht="15.75" customHeight="1" x14ac:dyDescent="0.25">
      <c r="F502" s="12"/>
      <c r="G502" s="12"/>
      <c r="U502" s="9"/>
      <c r="V502" s="9"/>
      <c r="W502" s="9"/>
      <c r="X502" s="9"/>
      <c r="Y502" s="9"/>
    </row>
    <row r="503" spans="6:25" ht="15.75" customHeight="1" x14ac:dyDescent="0.25">
      <c r="F503" s="12"/>
      <c r="G503" s="12"/>
      <c r="U503" s="9"/>
      <c r="V503" s="9"/>
      <c r="W503" s="9"/>
      <c r="X503" s="9"/>
      <c r="Y503" s="9"/>
    </row>
    <row r="504" spans="6:25" ht="15.75" customHeight="1" x14ac:dyDescent="0.25">
      <c r="F504" s="12"/>
      <c r="G504" s="12"/>
      <c r="U504" s="9"/>
      <c r="V504" s="9"/>
      <c r="W504" s="9"/>
      <c r="X504" s="9"/>
      <c r="Y504" s="9"/>
    </row>
    <row r="505" spans="6:25" ht="15.75" customHeight="1" x14ac:dyDescent="0.25">
      <c r="F505" s="12"/>
      <c r="G505" s="12"/>
      <c r="U505" s="9"/>
      <c r="V505" s="9"/>
      <c r="W505" s="9"/>
      <c r="X505" s="9"/>
      <c r="Y505" s="9"/>
    </row>
    <row r="506" spans="6:25" ht="15.75" customHeight="1" x14ac:dyDescent="0.25">
      <c r="F506" s="12"/>
      <c r="G506" s="12"/>
      <c r="U506" s="9"/>
      <c r="V506" s="9"/>
      <c r="W506" s="9"/>
      <c r="X506" s="9"/>
      <c r="Y506" s="9"/>
    </row>
    <row r="507" spans="6:25" ht="15.75" customHeight="1" x14ac:dyDescent="0.25">
      <c r="F507" s="12"/>
      <c r="G507" s="12"/>
      <c r="U507" s="9"/>
      <c r="V507" s="9"/>
      <c r="W507" s="9"/>
      <c r="X507" s="9"/>
      <c r="Y507" s="9"/>
    </row>
    <row r="508" spans="6:25" ht="15.75" customHeight="1" x14ac:dyDescent="0.25">
      <c r="F508" s="12"/>
      <c r="G508" s="12"/>
      <c r="U508" s="9"/>
      <c r="V508" s="9"/>
      <c r="W508" s="9"/>
      <c r="X508" s="9"/>
      <c r="Y508" s="9"/>
    </row>
    <row r="509" spans="6:25" ht="15.75" customHeight="1" x14ac:dyDescent="0.25">
      <c r="F509" s="12"/>
      <c r="G509" s="12"/>
      <c r="U509" s="9"/>
      <c r="V509" s="9"/>
      <c r="W509" s="9"/>
      <c r="X509" s="9"/>
      <c r="Y509" s="9"/>
    </row>
    <row r="510" spans="6:25" ht="15.75" customHeight="1" x14ac:dyDescent="0.25">
      <c r="F510" s="12"/>
      <c r="G510" s="12"/>
      <c r="U510" s="9"/>
      <c r="V510" s="9"/>
      <c r="W510" s="9"/>
      <c r="X510" s="9"/>
      <c r="Y510" s="9"/>
    </row>
    <row r="511" spans="6:25" ht="15.75" customHeight="1" x14ac:dyDescent="0.25">
      <c r="F511" s="12"/>
      <c r="G511" s="12"/>
      <c r="U511" s="9"/>
      <c r="V511" s="9"/>
      <c r="W511" s="9"/>
      <c r="X511" s="9"/>
      <c r="Y511" s="9"/>
    </row>
    <row r="512" spans="6:25" ht="15.75" customHeight="1" x14ac:dyDescent="0.25">
      <c r="F512" s="12"/>
      <c r="G512" s="12"/>
      <c r="U512" s="9"/>
      <c r="V512" s="9"/>
      <c r="W512" s="9"/>
      <c r="X512" s="9"/>
      <c r="Y512" s="9"/>
    </row>
    <row r="513" spans="6:25" ht="15.75" customHeight="1" x14ac:dyDescent="0.25">
      <c r="F513" s="12"/>
      <c r="G513" s="12"/>
      <c r="U513" s="9"/>
      <c r="V513" s="9"/>
      <c r="W513" s="9"/>
      <c r="X513" s="9"/>
      <c r="Y513" s="9"/>
    </row>
    <row r="514" spans="6:25" ht="15.75" customHeight="1" x14ac:dyDescent="0.25">
      <c r="F514" s="12"/>
      <c r="G514" s="12"/>
      <c r="U514" s="9"/>
      <c r="V514" s="9"/>
      <c r="W514" s="9"/>
      <c r="X514" s="9"/>
      <c r="Y514" s="9"/>
    </row>
    <row r="515" spans="6:25" ht="15.75" customHeight="1" x14ac:dyDescent="0.25">
      <c r="F515" s="12"/>
      <c r="G515" s="12"/>
      <c r="U515" s="9"/>
      <c r="V515" s="9"/>
      <c r="W515" s="9"/>
      <c r="X515" s="9"/>
      <c r="Y515" s="9"/>
    </row>
    <row r="516" spans="6:25" ht="15.75" customHeight="1" x14ac:dyDescent="0.25">
      <c r="F516" s="12"/>
      <c r="G516" s="12"/>
      <c r="U516" s="9"/>
      <c r="V516" s="9"/>
      <c r="W516" s="9"/>
      <c r="X516" s="9"/>
      <c r="Y516" s="9"/>
    </row>
    <row r="517" spans="6:25" ht="15.75" customHeight="1" x14ac:dyDescent="0.25">
      <c r="F517" s="12"/>
      <c r="G517" s="12"/>
      <c r="U517" s="9"/>
      <c r="V517" s="9"/>
      <c r="W517" s="9"/>
      <c r="X517" s="9"/>
      <c r="Y517" s="9"/>
    </row>
    <row r="518" spans="6:25" ht="15.75" customHeight="1" x14ac:dyDescent="0.25">
      <c r="F518" s="12"/>
      <c r="G518" s="12"/>
      <c r="U518" s="9"/>
      <c r="V518" s="9"/>
      <c r="W518" s="9"/>
      <c r="X518" s="9"/>
      <c r="Y518" s="9"/>
    </row>
    <row r="519" spans="6:25" ht="15.75" customHeight="1" x14ac:dyDescent="0.25">
      <c r="F519" s="12"/>
      <c r="G519" s="12"/>
      <c r="U519" s="9"/>
      <c r="V519" s="9"/>
      <c r="W519" s="9"/>
      <c r="X519" s="9"/>
      <c r="Y519" s="9"/>
    </row>
    <row r="520" spans="6:25" ht="15.75" customHeight="1" x14ac:dyDescent="0.25">
      <c r="F520" s="12"/>
      <c r="G520" s="12"/>
      <c r="U520" s="9"/>
      <c r="V520" s="9"/>
      <c r="W520" s="9"/>
      <c r="X520" s="9"/>
      <c r="Y520" s="9"/>
    </row>
    <row r="521" spans="6:25" ht="15.75" customHeight="1" x14ac:dyDescent="0.25">
      <c r="F521" s="12"/>
      <c r="G521" s="12"/>
      <c r="U521" s="9"/>
      <c r="V521" s="9"/>
      <c r="W521" s="9"/>
      <c r="X521" s="9"/>
      <c r="Y521" s="9"/>
    </row>
    <row r="522" spans="6:25" ht="15.75" customHeight="1" x14ac:dyDescent="0.25">
      <c r="F522" s="12"/>
      <c r="G522" s="12"/>
      <c r="U522" s="9"/>
      <c r="V522" s="9"/>
      <c r="W522" s="9"/>
      <c r="X522" s="9"/>
      <c r="Y522" s="9"/>
    </row>
    <row r="523" spans="6:25" ht="15.75" customHeight="1" x14ac:dyDescent="0.25">
      <c r="F523" s="12"/>
      <c r="G523" s="12"/>
      <c r="U523" s="9"/>
      <c r="V523" s="9"/>
      <c r="W523" s="9"/>
      <c r="X523" s="9"/>
      <c r="Y523" s="9"/>
    </row>
    <row r="524" spans="6:25" ht="15.75" customHeight="1" x14ac:dyDescent="0.25">
      <c r="F524" s="12"/>
      <c r="G524" s="12"/>
      <c r="U524" s="9"/>
      <c r="V524" s="9"/>
      <c r="W524" s="9"/>
      <c r="X524" s="9"/>
      <c r="Y524" s="9"/>
    </row>
    <row r="525" spans="6:25" ht="15.75" customHeight="1" x14ac:dyDescent="0.25">
      <c r="F525" s="12"/>
      <c r="G525" s="12"/>
      <c r="U525" s="9"/>
      <c r="V525" s="9"/>
      <c r="W525" s="9"/>
      <c r="X525" s="9"/>
      <c r="Y525" s="9"/>
    </row>
    <row r="526" spans="6:25" ht="15.75" customHeight="1" x14ac:dyDescent="0.25">
      <c r="F526" s="12"/>
      <c r="G526" s="12"/>
      <c r="U526" s="9"/>
      <c r="V526" s="9"/>
      <c r="W526" s="9"/>
      <c r="X526" s="9"/>
      <c r="Y526" s="9"/>
    </row>
    <row r="527" spans="6:25" ht="15.75" customHeight="1" x14ac:dyDescent="0.25">
      <c r="F527" s="12"/>
      <c r="G527" s="12"/>
      <c r="U527" s="9"/>
      <c r="V527" s="9"/>
      <c r="W527" s="9"/>
      <c r="X527" s="9"/>
      <c r="Y527" s="9"/>
    </row>
    <row r="528" spans="6:25" ht="15.75" customHeight="1" x14ac:dyDescent="0.25">
      <c r="F528" s="12"/>
      <c r="G528" s="12"/>
      <c r="U528" s="9"/>
      <c r="V528" s="9"/>
      <c r="W528" s="9"/>
      <c r="X528" s="9"/>
      <c r="Y528" s="9"/>
    </row>
    <row r="529" spans="6:25" ht="15.75" customHeight="1" x14ac:dyDescent="0.25">
      <c r="F529" s="12"/>
      <c r="G529" s="12"/>
      <c r="U529" s="9"/>
      <c r="V529" s="9"/>
      <c r="W529" s="9"/>
      <c r="X529" s="9"/>
      <c r="Y529" s="9"/>
    </row>
    <row r="530" spans="6:25" ht="15.75" customHeight="1" x14ac:dyDescent="0.25">
      <c r="F530" s="12"/>
      <c r="G530" s="12"/>
      <c r="U530" s="9"/>
      <c r="V530" s="9"/>
      <c r="W530" s="9"/>
      <c r="X530" s="9"/>
      <c r="Y530" s="9"/>
    </row>
    <row r="531" spans="6:25" ht="15.75" customHeight="1" x14ac:dyDescent="0.25">
      <c r="F531" s="12"/>
      <c r="G531" s="12"/>
      <c r="U531" s="9"/>
      <c r="V531" s="9"/>
      <c r="W531" s="9"/>
      <c r="X531" s="9"/>
      <c r="Y531" s="9"/>
    </row>
    <row r="532" spans="6:25" ht="15.75" customHeight="1" x14ac:dyDescent="0.25">
      <c r="F532" s="12"/>
      <c r="G532" s="12"/>
      <c r="U532" s="9"/>
      <c r="V532" s="9"/>
      <c r="W532" s="9"/>
      <c r="X532" s="9"/>
      <c r="Y532" s="9"/>
    </row>
    <row r="533" spans="6:25" ht="15.75" customHeight="1" x14ac:dyDescent="0.25">
      <c r="F533" s="12"/>
      <c r="G533" s="12"/>
      <c r="U533" s="9"/>
      <c r="V533" s="9"/>
      <c r="W533" s="9"/>
      <c r="X533" s="9"/>
      <c r="Y533" s="9"/>
    </row>
    <row r="534" spans="6:25" ht="15.75" customHeight="1" x14ac:dyDescent="0.25">
      <c r="F534" s="12"/>
      <c r="G534" s="12"/>
      <c r="U534" s="9"/>
      <c r="V534" s="9"/>
      <c r="W534" s="9"/>
      <c r="X534" s="9"/>
      <c r="Y534" s="9"/>
    </row>
    <row r="535" spans="6:25" ht="15.75" customHeight="1" x14ac:dyDescent="0.25">
      <c r="F535" s="12"/>
      <c r="G535" s="12"/>
      <c r="U535" s="9"/>
      <c r="V535" s="9"/>
      <c r="W535" s="9"/>
      <c r="X535" s="9"/>
      <c r="Y535" s="9"/>
    </row>
    <row r="536" spans="6:25" ht="15.75" customHeight="1" x14ac:dyDescent="0.25">
      <c r="F536" s="12"/>
      <c r="G536" s="12"/>
      <c r="U536" s="9"/>
      <c r="V536" s="9"/>
      <c r="W536" s="9"/>
      <c r="X536" s="9"/>
      <c r="Y536" s="9"/>
    </row>
    <row r="537" spans="6:25" ht="15.75" customHeight="1" x14ac:dyDescent="0.25">
      <c r="F537" s="12"/>
      <c r="G537" s="12"/>
      <c r="U537" s="9"/>
      <c r="V537" s="9"/>
      <c r="W537" s="9"/>
      <c r="X537" s="9"/>
      <c r="Y537" s="9"/>
    </row>
    <row r="538" spans="6:25" ht="15.75" customHeight="1" x14ac:dyDescent="0.25">
      <c r="F538" s="12"/>
      <c r="G538" s="12"/>
      <c r="U538" s="9"/>
      <c r="V538" s="9"/>
      <c r="W538" s="9"/>
      <c r="X538" s="9"/>
      <c r="Y538" s="9"/>
    </row>
    <row r="539" spans="6:25" ht="15.75" customHeight="1" x14ac:dyDescent="0.25">
      <c r="F539" s="12"/>
      <c r="G539" s="12"/>
      <c r="U539" s="9"/>
      <c r="V539" s="9"/>
      <c r="W539" s="9"/>
      <c r="X539" s="9"/>
      <c r="Y539" s="9"/>
    </row>
    <row r="540" spans="6:25" ht="15.75" customHeight="1" x14ac:dyDescent="0.25">
      <c r="F540" s="12"/>
      <c r="G540" s="12"/>
      <c r="U540" s="9"/>
      <c r="V540" s="9"/>
      <c r="W540" s="9"/>
      <c r="X540" s="9"/>
      <c r="Y540" s="9"/>
    </row>
    <row r="541" spans="6:25" ht="15.75" customHeight="1" x14ac:dyDescent="0.25">
      <c r="F541" s="12"/>
      <c r="G541" s="12"/>
      <c r="U541" s="9"/>
      <c r="V541" s="9"/>
      <c r="W541" s="9"/>
      <c r="X541" s="9"/>
      <c r="Y541" s="9"/>
    </row>
    <row r="542" spans="6:25" ht="15.75" customHeight="1" x14ac:dyDescent="0.25">
      <c r="F542" s="12"/>
      <c r="G542" s="12"/>
      <c r="U542" s="9"/>
      <c r="V542" s="9"/>
      <c r="W542" s="9"/>
      <c r="X542" s="9"/>
      <c r="Y542" s="9"/>
    </row>
    <row r="543" spans="6:25" ht="15.75" customHeight="1" x14ac:dyDescent="0.25">
      <c r="F543" s="12"/>
      <c r="G543" s="12"/>
      <c r="U543" s="9"/>
      <c r="V543" s="9"/>
      <c r="W543" s="9"/>
      <c r="X543" s="9"/>
      <c r="Y543" s="9"/>
    </row>
    <row r="544" spans="6:25" ht="15.75" customHeight="1" x14ac:dyDescent="0.25">
      <c r="F544" s="12"/>
      <c r="G544" s="12"/>
      <c r="U544" s="9"/>
      <c r="V544" s="9"/>
      <c r="W544" s="9"/>
      <c r="X544" s="9"/>
      <c r="Y544" s="9"/>
    </row>
    <row r="545" spans="6:25" ht="15.75" customHeight="1" x14ac:dyDescent="0.25">
      <c r="F545" s="12"/>
      <c r="G545" s="12"/>
      <c r="U545" s="9"/>
      <c r="V545" s="9"/>
      <c r="W545" s="9"/>
      <c r="X545" s="9"/>
      <c r="Y545" s="9"/>
    </row>
    <row r="546" spans="6:25" ht="15.75" customHeight="1" x14ac:dyDescent="0.25">
      <c r="F546" s="12"/>
      <c r="G546" s="12"/>
      <c r="U546" s="9"/>
      <c r="V546" s="9"/>
      <c r="W546" s="9"/>
      <c r="X546" s="9"/>
      <c r="Y546" s="9"/>
    </row>
    <row r="547" spans="6:25" ht="15.75" customHeight="1" x14ac:dyDescent="0.25">
      <c r="F547" s="12"/>
      <c r="G547" s="12"/>
      <c r="U547" s="9"/>
      <c r="V547" s="9"/>
      <c r="W547" s="9"/>
      <c r="X547" s="9"/>
      <c r="Y547" s="9"/>
    </row>
    <row r="548" spans="6:25" ht="15.75" customHeight="1" x14ac:dyDescent="0.25">
      <c r="F548" s="12"/>
      <c r="G548" s="12"/>
      <c r="U548" s="9"/>
      <c r="V548" s="9"/>
      <c r="W548" s="9"/>
      <c r="X548" s="9"/>
      <c r="Y548" s="9"/>
    </row>
    <row r="549" spans="6:25" ht="15.75" customHeight="1" x14ac:dyDescent="0.25">
      <c r="F549" s="12"/>
      <c r="G549" s="12"/>
      <c r="U549" s="9"/>
      <c r="V549" s="9"/>
      <c r="W549" s="9"/>
      <c r="X549" s="9"/>
      <c r="Y549" s="9"/>
    </row>
    <row r="550" spans="6:25" ht="15.75" customHeight="1" x14ac:dyDescent="0.25">
      <c r="F550" s="12"/>
      <c r="G550" s="12"/>
      <c r="U550" s="9"/>
      <c r="V550" s="9"/>
      <c r="W550" s="9"/>
      <c r="X550" s="9"/>
      <c r="Y550" s="9"/>
    </row>
    <row r="551" spans="6:25" ht="15.75" customHeight="1" x14ac:dyDescent="0.25">
      <c r="F551" s="12"/>
      <c r="G551" s="12"/>
      <c r="U551" s="9"/>
      <c r="V551" s="9"/>
      <c r="W551" s="9"/>
      <c r="X551" s="9"/>
      <c r="Y551" s="9"/>
    </row>
    <row r="552" spans="6:25" ht="15.75" customHeight="1" x14ac:dyDescent="0.25">
      <c r="F552" s="12"/>
      <c r="G552" s="12"/>
      <c r="U552" s="9"/>
      <c r="V552" s="9"/>
      <c r="W552" s="9"/>
      <c r="X552" s="9"/>
      <c r="Y552" s="9"/>
    </row>
    <row r="553" spans="6:25" ht="15.75" customHeight="1" x14ac:dyDescent="0.25">
      <c r="F553" s="12"/>
      <c r="G553" s="12"/>
      <c r="U553" s="9"/>
      <c r="V553" s="9"/>
      <c r="W553" s="9"/>
      <c r="X553" s="9"/>
      <c r="Y553" s="9"/>
    </row>
    <row r="554" spans="6:25" ht="15.75" customHeight="1" x14ac:dyDescent="0.25">
      <c r="F554" s="12"/>
      <c r="G554" s="12"/>
      <c r="U554" s="9"/>
      <c r="V554" s="9"/>
      <c r="W554" s="9"/>
      <c r="X554" s="9"/>
      <c r="Y554" s="9"/>
    </row>
    <row r="555" spans="6:25" ht="15.75" customHeight="1" x14ac:dyDescent="0.25">
      <c r="F555" s="12"/>
      <c r="G555" s="12"/>
      <c r="U555" s="9"/>
      <c r="V555" s="9"/>
      <c r="W555" s="9"/>
      <c r="X555" s="9"/>
      <c r="Y555" s="9"/>
    </row>
    <row r="556" spans="6:25" ht="15.75" customHeight="1" x14ac:dyDescent="0.25">
      <c r="F556" s="12"/>
      <c r="G556" s="12"/>
      <c r="U556" s="9"/>
      <c r="V556" s="9"/>
      <c r="W556" s="9"/>
      <c r="X556" s="9"/>
      <c r="Y556" s="9"/>
    </row>
    <row r="557" spans="6:25" ht="15.75" customHeight="1" x14ac:dyDescent="0.25">
      <c r="F557" s="12"/>
      <c r="G557" s="12"/>
      <c r="U557" s="9"/>
      <c r="V557" s="9"/>
      <c r="W557" s="9"/>
      <c r="X557" s="9"/>
      <c r="Y557" s="9"/>
    </row>
    <row r="558" spans="6:25" ht="15.75" customHeight="1" x14ac:dyDescent="0.25">
      <c r="F558" s="12"/>
      <c r="G558" s="12"/>
      <c r="U558" s="9"/>
      <c r="V558" s="9"/>
      <c r="W558" s="9"/>
      <c r="X558" s="9"/>
      <c r="Y558" s="9"/>
    </row>
    <row r="559" spans="6:25" ht="15.75" customHeight="1" x14ac:dyDescent="0.25">
      <c r="F559" s="12"/>
      <c r="G559" s="12"/>
      <c r="U559" s="9"/>
      <c r="V559" s="9"/>
      <c r="W559" s="9"/>
      <c r="X559" s="9"/>
      <c r="Y559" s="9"/>
    </row>
    <row r="560" spans="6:25" ht="15.75" customHeight="1" x14ac:dyDescent="0.25">
      <c r="F560" s="12"/>
      <c r="G560" s="12"/>
      <c r="U560" s="9"/>
      <c r="V560" s="9"/>
      <c r="W560" s="9"/>
      <c r="X560" s="9"/>
      <c r="Y560" s="9"/>
    </row>
    <row r="561" spans="6:25" ht="15.75" customHeight="1" x14ac:dyDescent="0.25">
      <c r="F561" s="12"/>
      <c r="G561" s="12"/>
      <c r="U561" s="9"/>
      <c r="V561" s="9"/>
      <c r="W561" s="9"/>
      <c r="X561" s="9"/>
      <c r="Y561" s="9"/>
    </row>
    <row r="562" spans="6:25" ht="15.75" customHeight="1" x14ac:dyDescent="0.25">
      <c r="F562" s="12"/>
      <c r="G562" s="12"/>
      <c r="U562" s="9"/>
      <c r="V562" s="9"/>
      <c r="W562" s="9"/>
      <c r="X562" s="9"/>
      <c r="Y562" s="9"/>
    </row>
    <row r="563" spans="6:25" ht="15.75" customHeight="1" x14ac:dyDescent="0.25">
      <c r="F563" s="12"/>
      <c r="G563" s="12"/>
      <c r="U563" s="9"/>
      <c r="V563" s="9"/>
      <c r="W563" s="9"/>
      <c r="X563" s="9"/>
      <c r="Y563" s="9"/>
    </row>
    <row r="564" spans="6:25" ht="15.75" customHeight="1" x14ac:dyDescent="0.25">
      <c r="F564" s="12"/>
      <c r="G564" s="12"/>
      <c r="U564" s="9"/>
      <c r="V564" s="9"/>
      <c r="W564" s="9"/>
      <c r="X564" s="9"/>
      <c r="Y564" s="9"/>
    </row>
    <row r="565" spans="6:25" ht="15.75" customHeight="1" x14ac:dyDescent="0.25">
      <c r="F565" s="12"/>
      <c r="G565" s="12"/>
      <c r="U565" s="9"/>
      <c r="V565" s="9"/>
      <c r="W565" s="9"/>
      <c r="X565" s="9"/>
      <c r="Y565" s="9"/>
    </row>
    <row r="566" spans="6:25" ht="15.75" customHeight="1" x14ac:dyDescent="0.25">
      <c r="F566" s="12"/>
      <c r="G566" s="12"/>
      <c r="U566" s="9"/>
      <c r="V566" s="9"/>
      <c r="W566" s="9"/>
      <c r="X566" s="9"/>
      <c r="Y566" s="9"/>
    </row>
    <row r="567" spans="6:25" ht="15.75" customHeight="1" x14ac:dyDescent="0.25">
      <c r="F567" s="12"/>
      <c r="G567" s="12"/>
      <c r="U567" s="9"/>
      <c r="V567" s="9"/>
      <c r="W567" s="9"/>
      <c r="X567" s="9"/>
      <c r="Y567" s="9"/>
    </row>
    <row r="568" spans="6:25" ht="15.75" customHeight="1" x14ac:dyDescent="0.25">
      <c r="F568" s="12"/>
      <c r="G568" s="12"/>
      <c r="U568" s="9"/>
      <c r="V568" s="9"/>
      <c r="W568" s="9"/>
      <c r="X568" s="9"/>
      <c r="Y568" s="9"/>
    </row>
    <row r="569" spans="6:25" ht="15.75" customHeight="1" x14ac:dyDescent="0.25">
      <c r="F569" s="12"/>
      <c r="G569" s="12"/>
      <c r="U569" s="9"/>
      <c r="V569" s="9"/>
      <c r="W569" s="9"/>
      <c r="X569" s="9"/>
      <c r="Y569" s="9"/>
    </row>
    <row r="570" spans="6:25" ht="15.75" customHeight="1" x14ac:dyDescent="0.25">
      <c r="F570" s="12"/>
      <c r="G570" s="12"/>
      <c r="U570" s="9"/>
      <c r="V570" s="9"/>
      <c r="W570" s="9"/>
      <c r="X570" s="9"/>
      <c r="Y570" s="9"/>
    </row>
    <row r="571" spans="6:25" ht="15.75" customHeight="1" x14ac:dyDescent="0.25">
      <c r="F571" s="12"/>
      <c r="G571" s="12"/>
      <c r="U571" s="9"/>
      <c r="V571" s="9"/>
      <c r="W571" s="9"/>
      <c r="X571" s="9"/>
      <c r="Y571" s="9"/>
    </row>
    <row r="572" spans="6:25" ht="15.75" customHeight="1" x14ac:dyDescent="0.25">
      <c r="F572" s="12"/>
      <c r="G572" s="12"/>
      <c r="U572" s="9"/>
      <c r="V572" s="9"/>
      <c r="W572" s="9"/>
      <c r="X572" s="9"/>
      <c r="Y572" s="9"/>
    </row>
    <row r="573" spans="6:25" ht="15.75" customHeight="1" x14ac:dyDescent="0.25">
      <c r="F573" s="12"/>
      <c r="G573" s="12"/>
      <c r="U573" s="9"/>
      <c r="V573" s="9"/>
      <c r="W573" s="9"/>
      <c r="X573" s="9"/>
      <c r="Y573" s="9"/>
    </row>
    <row r="574" spans="6:25" ht="15.75" customHeight="1" x14ac:dyDescent="0.25">
      <c r="F574" s="12"/>
      <c r="G574" s="12"/>
      <c r="U574" s="9"/>
      <c r="V574" s="9"/>
      <c r="W574" s="9"/>
      <c r="X574" s="9"/>
      <c r="Y574" s="9"/>
    </row>
    <row r="575" spans="6:25" ht="15.75" customHeight="1" x14ac:dyDescent="0.25">
      <c r="F575" s="12"/>
      <c r="G575" s="12"/>
      <c r="U575" s="9"/>
      <c r="V575" s="9"/>
      <c r="W575" s="9"/>
      <c r="X575" s="9"/>
      <c r="Y575" s="9"/>
    </row>
    <row r="576" spans="6:25" ht="15.75" customHeight="1" x14ac:dyDescent="0.25">
      <c r="F576" s="12"/>
      <c r="G576" s="12"/>
      <c r="U576" s="9"/>
      <c r="V576" s="9"/>
      <c r="W576" s="9"/>
      <c r="X576" s="9"/>
      <c r="Y576" s="9"/>
    </row>
    <row r="577" spans="6:25" ht="15.75" customHeight="1" x14ac:dyDescent="0.25">
      <c r="F577" s="12"/>
      <c r="G577" s="12"/>
      <c r="U577" s="9"/>
      <c r="V577" s="9"/>
      <c r="W577" s="9"/>
      <c r="X577" s="9"/>
      <c r="Y577" s="9"/>
    </row>
    <row r="578" spans="6:25" ht="15.75" customHeight="1" x14ac:dyDescent="0.25">
      <c r="F578" s="12"/>
      <c r="G578" s="12"/>
      <c r="U578" s="9"/>
      <c r="V578" s="9"/>
      <c r="W578" s="9"/>
      <c r="X578" s="9"/>
      <c r="Y578" s="9"/>
    </row>
    <row r="579" spans="6:25" ht="15.75" customHeight="1" x14ac:dyDescent="0.25">
      <c r="F579" s="12"/>
      <c r="G579" s="12"/>
      <c r="U579" s="9"/>
      <c r="V579" s="9"/>
      <c r="W579" s="9"/>
      <c r="X579" s="9"/>
      <c r="Y579" s="9"/>
    </row>
    <row r="580" spans="6:25" ht="15.75" customHeight="1" x14ac:dyDescent="0.25">
      <c r="F580" s="12"/>
      <c r="G580" s="12"/>
      <c r="U580" s="9"/>
      <c r="V580" s="9"/>
      <c r="W580" s="9"/>
      <c r="X580" s="9"/>
      <c r="Y580" s="9"/>
    </row>
    <row r="581" spans="6:25" ht="15.75" customHeight="1" x14ac:dyDescent="0.25">
      <c r="F581" s="12"/>
      <c r="G581" s="12"/>
      <c r="U581" s="9"/>
      <c r="V581" s="9"/>
      <c r="W581" s="9"/>
      <c r="X581" s="9"/>
      <c r="Y581" s="9"/>
    </row>
    <row r="582" spans="6:25" ht="15.75" customHeight="1" x14ac:dyDescent="0.25">
      <c r="F582" s="12"/>
      <c r="G582" s="12"/>
      <c r="U582" s="9"/>
      <c r="V582" s="9"/>
      <c r="W582" s="9"/>
      <c r="X582" s="9"/>
      <c r="Y582" s="9"/>
    </row>
    <row r="583" spans="6:25" ht="15.75" customHeight="1" x14ac:dyDescent="0.25">
      <c r="F583" s="12"/>
      <c r="G583" s="12"/>
      <c r="U583" s="9"/>
      <c r="V583" s="9"/>
      <c r="W583" s="9"/>
      <c r="X583" s="9"/>
      <c r="Y583" s="9"/>
    </row>
    <row r="584" spans="6:25" ht="15.75" customHeight="1" x14ac:dyDescent="0.25">
      <c r="F584" s="12"/>
      <c r="G584" s="12"/>
      <c r="U584" s="9"/>
      <c r="V584" s="9"/>
      <c r="W584" s="9"/>
      <c r="X584" s="9"/>
      <c r="Y584" s="9"/>
    </row>
    <row r="585" spans="6:25" ht="15.75" customHeight="1" x14ac:dyDescent="0.25">
      <c r="F585" s="12"/>
      <c r="G585" s="12"/>
      <c r="U585" s="9"/>
      <c r="V585" s="9"/>
      <c r="W585" s="9"/>
      <c r="X585" s="9"/>
      <c r="Y585" s="9"/>
    </row>
    <row r="586" spans="6:25" ht="15.75" customHeight="1" x14ac:dyDescent="0.25">
      <c r="F586" s="12"/>
      <c r="G586" s="12"/>
      <c r="U586" s="9"/>
      <c r="V586" s="9"/>
      <c r="W586" s="9"/>
      <c r="X586" s="9"/>
      <c r="Y586" s="9"/>
    </row>
    <row r="587" spans="6:25" ht="15.75" customHeight="1" x14ac:dyDescent="0.25">
      <c r="F587" s="12"/>
      <c r="G587" s="12"/>
      <c r="U587" s="9"/>
      <c r="V587" s="9"/>
      <c r="W587" s="9"/>
      <c r="X587" s="9"/>
      <c r="Y587" s="9"/>
    </row>
    <row r="588" spans="6:25" ht="15.75" customHeight="1" x14ac:dyDescent="0.25">
      <c r="F588" s="12"/>
      <c r="G588" s="12"/>
      <c r="U588" s="9"/>
      <c r="V588" s="9"/>
      <c r="W588" s="9"/>
      <c r="X588" s="9"/>
      <c r="Y588" s="9"/>
    </row>
    <row r="589" spans="6:25" ht="15.75" customHeight="1" x14ac:dyDescent="0.25">
      <c r="F589" s="12"/>
      <c r="G589" s="12"/>
      <c r="U589" s="9"/>
      <c r="V589" s="9"/>
      <c r="W589" s="9"/>
      <c r="X589" s="9"/>
      <c r="Y589" s="9"/>
    </row>
    <row r="590" spans="6:25" ht="15.75" customHeight="1" x14ac:dyDescent="0.25">
      <c r="F590" s="12"/>
      <c r="G590" s="12"/>
      <c r="U590" s="9"/>
      <c r="V590" s="9"/>
      <c r="W590" s="9"/>
      <c r="X590" s="9"/>
      <c r="Y590" s="9"/>
    </row>
    <row r="591" spans="6:25" ht="15.75" customHeight="1" x14ac:dyDescent="0.25">
      <c r="F591" s="12"/>
      <c r="G591" s="12"/>
      <c r="U591" s="9"/>
      <c r="V591" s="9"/>
      <c r="W591" s="9"/>
      <c r="X591" s="9"/>
      <c r="Y591" s="9"/>
    </row>
    <row r="592" spans="6:25" ht="15.75" customHeight="1" x14ac:dyDescent="0.25">
      <c r="F592" s="12"/>
      <c r="G592" s="12"/>
      <c r="U592" s="9"/>
      <c r="V592" s="9"/>
      <c r="W592" s="9"/>
      <c r="X592" s="9"/>
      <c r="Y592" s="9"/>
    </row>
    <row r="593" spans="6:25" ht="15.75" customHeight="1" x14ac:dyDescent="0.25">
      <c r="F593" s="12"/>
      <c r="G593" s="12"/>
      <c r="U593" s="9"/>
      <c r="V593" s="9"/>
      <c r="W593" s="9"/>
      <c r="X593" s="9"/>
      <c r="Y593" s="9"/>
    </row>
    <row r="594" spans="6:25" ht="15.75" customHeight="1" x14ac:dyDescent="0.25">
      <c r="F594" s="12"/>
      <c r="G594" s="12"/>
      <c r="U594" s="9"/>
      <c r="V594" s="9"/>
      <c r="W594" s="9"/>
      <c r="X594" s="9"/>
      <c r="Y594" s="9"/>
    </row>
    <row r="595" spans="6:25" ht="15.75" customHeight="1" x14ac:dyDescent="0.25">
      <c r="F595" s="12"/>
      <c r="G595" s="12"/>
      <c r="U595" s="9"/>
      <c r="V595" s="9"/>
      <c r="W595" s="9"/>
      <c r="X595" s="9"/>
      <c r="Y595" s="9"/>
    </row>
    <row r="596" spans="6:25" ht="15.75" customHeight="1" x14ac:dyDescent="0.25">
      <c r="F596" s="12"/>
      <c r="G596" s="12"/>
      <c r="U596" s="9"/>
      <c r="V596" s="9"/>
      <c r="W596" s="9"/>
      <c r="X596" s="9"/>
      <c r="Y596" s="9"/>
    </row>
    <row r="597" spans="6:25" ht="15.75" customHeight="1" x14ac:dyDescent="0.25">
      <c r="F597" s="12"/>
      <c r="G597" s="12"/>
      <c r="U597" s="9"/>
      <c r="V597" s="9"/>
      <c r="W597" s="9"/>
      <c r="X597" s="9"/>
      <c r="Y597" s="9"/>
    </row>
    <row r="598" spans="6:25" ht="15.75" customHeight="1" x14ac:dyDescent="0.25">
      <c r="F598" s="12"/>
      <c r="G598" s="12"/>
      <c r="U598" s="9"/>
      <c r="V598" s="9"/>
      <c r="W598" s="9"/>
      <c r="X598" s="9"/>
      <c r="Y598" s="9"/>
    </row>
    <row r="599" spans="6:25" ht="15.75" customHeight="1" x14ac:dyDescent="0.25">
      <c r="F599" s="12"/>
      <c r="G599" s="12"/>
      <c r="U599" s="9"/>
      <c r="V599" s="9"/>
      <c r="W599" s="9"/>
      <c r="X599" s="9"/>
      <c r="Y599" s="9"/>
    </row>
    <row r="600" spans="6:25" ht="15.75" customHeight="1" x14ac:dyDescent="0.25">
      <c r="F600" s="12"/>
      <c r="G600" s="12"/>
      <c r="U600" s="9"/>
      <c r="V600" s="9"/>
      <c r="W600" s="9"/>
      <c r="X600" s="9"/>
      <c r="Y600" s="9"/>
    </row>
    <row r="601" spans="6:25" ht="15.75" customHeight="1" x14ac:dyDescent="0.25">
      <c r="F601" s="12"/>
      <c r="G601" s="12"/>
      <c r="U601" s="9"/>
      <c r="V601" s="9"/>
      <c r="W601" s="9"/>
      <c r="X601" s="9"/>
      <c r="Y601" s="9"/>
    </row>
    <row r="602" spans="6:25" ht="15.75" customHeight="1" x14ac:dyDescent="0.25">
      <c r="F602" s="12"/>
      <c r="G602" s="12"/>
      <c r="U602" s="9"/>
      <c r="V602" s="9"/>
      <c r="W602" s="9"/>
      <c r="X602" s="9"/>
      <c r="Y602" s="9"/>
    </row>
    <row r="603" spans="6:25" ht="15.75" customHeight="1" x14ac:dyDescent="0.25">
      <c r="F603" s="12"/>
      <c r="G603" s="12"/>
      <c r="U603" s="9"/>
      <c r="V603" s="9"/>
      <c r="W603" s="9"/>
      <c r="X603" s="9"/>
      <c r="Y603" s="9"/>
    </row>
    <row r="604" spans="6:25" ht="15.75" customHeight="1" x14ac:dyDescent="0.25">
      <c r="F604" s="12"/>
      <c r="G604" s="12"/>
      <c r="U604" s="9"/>
      <c r="V604" s="9"/>
      <c r="W604" s="9"/>
      <c r="X604" s="9"/>
      <c r="Y604" s="9"/>
    </row>
    <row r="605" spans="6:25" ht="15.75" customHeight="1" x14ac:dyDescent="0.25">
      <c r="F605" s="12"/>
      <c r="G605" s="12"/>
      <c r="U605" s="9"/>
      <c r="V605" s="9"/>
      <c r="W605" s="9"/>
      <c r="X605" s="9"/>
      <c r="Y605" s="9"/>
    </row>
    <row r="606" spans="6:25" ht="15.75" customHeight="1" x14ac:dyDescent="0.25">
      <c r="F606" s="12"/>
      <c r="G606" s="12"/>
      <c r="U606" s="9"/>
      <c r="V606" s="9"/>
      <c r="W606" s="9"/>
      <c r="X606" s="9"/>
      <c r="Y606" s="9"/>
    </row>
    <row r="607" spans="6:25" ht="15.75" customHeight="1" x14ac:dyDescent="0.25">
      <c r="F607" s="12"/>
      <c r="G607" s="12"/>
      <c r="U607" s="9"/>
      <c r="V607" s="9"/>
      <c r="W607" s="9"/>
      <c r="X607" s="9"/>
      <c r="Y607" s="9"/>
    </row>
    <row r="608" spans="6:25" ht="15.75" customHeight="1" x14ac:dyDescent="0.25">
      <c r="F608" s="12"/>
      <c r="G608" s="12"/>
      <c r="U608" s="9"/>
      <c r="V608" s="9"/>
      <c r="W608" s="9"/>
      <c r="X608" s="9"/>
      <c r="Y608" s="9"/>
    </row>
    <row r="609" spans="6:25" ht="15.75" customHeight="1" x14ac:dyDescent="0.25">
      <c r="F609" s="12"/>
      <c r="G609" s="12"/>
      <c r="U609" s="9"/>
      <c r="V609" s="9"/>
      <c r="W609" s="9"/>
      <c r="X609" s="9"/>
      <c r="Y609" s="9"/>
    </row>
    <row r="610" spans="6:25" ht="15.75" customHeight="1" x14ac:dyDescent="0.25">
      <c r="F610" s="12"/>
      <c r="G610" s="12"/>
      <c r="U610" s="9"/>
      <c r="V610" s="9"/>
      <c r="W610" s="9"/>
      <c r="X610" s="9"/>
      <c r="Y610" s="9"/>
    </row>
    <row r="611" spans="6:25" ht="15.75" customHeight="1" x14ac:dyDescent="0.25">
      <c r="F611" s="12"/>
      <c r="G611" s="12"/>
      <c r="U611" s="9"/>
      <c r="V611" s="9"/>
      <c r="W611" s="9"/>
      <c r="X611" s="9"/>
      <c r="Y611" s="9"/>
    </row>
    <row r="612" spans="6:25" ht="15.75" customHeight="1" x14ac:dyDescent="0.25">
      <c r="F612" s="12"/>
      <c r="G612" s="12"/>
      <c r="U612" s="9"/>
      <c r="V612" s="9"/>
      <c r="W612" s="9"/>
      <c r="X612" s="9"/>
      <c r="Y612" s="9"/>
    </row>
    <row r="613" spans="6:25" ht="15.75" customHeight="1" x14ac:dyDescent="0.25">
      <c r="F613" s="12"/>
      <c r="G613" s="12"/>
      <c r="U613" s="9"/>
      <c r="V613" s="9"/>
      <c r="W613" s="9"/>
      <c r="X613" s="9"/>
      <c r="Y613" s="9"/>
    </row>
    <row r="614" spans="6:25" ht="15.75" customHeight="1" x14ac:dyDescent="0.25">
      <c r="F614" s="12"/>
      <c r="G614" s="12"/>
      <c r="U614" s="9"/>
      <c r="V614" s="9"/>
      <c r="W614" s="9"/>
      <c r="X614" s="9"/>
      <c r="Y614" s="9"/>
    </row>
    <row r="615" spans="6:25" ht="15.75" customHeight="1" x14ac:dyDescent="0.25">
      <c r="F615" s="12"/>
      <c r="G615" s="12"/>
      <c r="U615" s="9"/>
      <c r="V615" s="9"/>
      <c r="W615" s="9"/>
      <c r="X615" s="9"/>
      <c r="Y615" s="9"/>
    </row>
    <row r="616" spans="6:25" ht="15.75" customHeight="1" x14ac:dyDescent="0.25">
      <c r="F616" s="12"/>
      <c r="G616" s="12"/>
      <c r="U616" s="9"/>
      <c r="V616" s="9"/>
      <c r="W616" s="9"/>
      <c r="X616" s="9"/>
      <c r="Y616" s="9"/>
    </row>
    <row r="617" spans="6:25" ht="15.75" customHeight="1" x14ac:dyDescent="0.25">
      <c r="F617" s="12"/>
      <c r="G617" s="12"/>
      <c r="U617" s="9"/>
      <c r="V617" s="9"/>
      <c r="W617" s="9"/>
      <c r="X617" s="9"/>
      <c r="Y617" s="9"/>
    </row>
    <row r="618" spans="6:25" ht="15.75" customHeight="1" x14ac:dyDescent="0.25">
      <c r="F618" s="12"/>
      <c r="G618" s="12"/>
      <c r="U618" s="9"/>
      <c r="V618" s="9"/>
      <c r="W618" s="9"/>
      <c r="X618" s="9"/>
      <c r="Y618" s="9"/>
    </row>
    <row r="619" spans="6:25" ht="15.75" customHeight="1" x14ac:dyDescent="0.25">
      <c r="F619" s="12"/>
      <c r="G619" s="12"/>
      <c r="U619" s="9"/>
      <c r="V619" s="9"/>
      <c r="W619" s="9"/>
      <c r="X619" s="9"/>
      <c r="Y619" s="9"/>
    </row>
    <row r="620" spans="6:25" ht="15.75" customHeight="1" x14ac:dyDescent="0.25">
      <c r="F620" s="12"/>
      <c r="G620" s="12"/>
      <c r="U620" s="9"/>
      <c r="V620" s="9"/>
      <c r="W620" s="9"/>
      <c r="X620" s="9"/>
      <c r="Y620" s="9"/>
    </row>
    <row r="621" spans="6:25" ht="15.75" customHeight="1" x14ac:dyDescent="0.25">
      <c r="F621" s="12"/>
      <c r="G621" s="12"/>
      <c r="U621" s="9"/>
      <c r="V621" s="9"/>
      <c r="W621" s="9"/>
      <c r="X621" s="9"/>
      <c r="Y621" s="9"/>
    </row>
    <row r="622" spans="6:25" ht="15.75" customHeight="1" x14ac:dyDescent="0.25">
      <c r="F622" s="12"/>
      <c r="G622" s="12"/>
      <c r="U622" s="9"/>
      <c r="V622" s="9"/>
      <c r="W622" s="9"/>
      <c r="X622" s="9"/>
      <c r="Y622" s="9"/>
    </row>
    <row r="623" spans="6:25" ht="15.75" customHeight="1" x14ac:dyDescent="0.25">
      <c r="F623" s="12"/>
      <c r="G623" s="12"/>
      <c r="U623" s="9"/>
      <c r="V623" s="9"/>
      <c r="W623" s="9"/>
      <c r="X623" s="9"/>
      <c r="Y623" s="9"/>
    </row>
    <row r="624" spans="6:25" ht="15.75" customHeight="1" x14ac:dyDescent="0.25">
      <c r="F624" s="12"/>
      <c r="G624" s="12"/>
      <c r="U624" s="9"/>
      <c r="V624" s="9"/>
      <c r="W624" s="9"/>
      <c r="X624" s="9"/>
      <c r="Y624" s="9"/>
    </row>
    <row r="625" spans="6:25" ht="15.75" customHeight="1" x14ac:dyDescent="0.25">
      <c r="F625" s="12"/>
      <c r="G625" s="12"/>
      <c r="U625" s="9"/>
      <c r="V625" s="9"/>
      <c r="W625" s="9"/>
      <c r="X625" s="9"/>
      <c r="Y625" s="9"/>
    </row>
    <row r="626" spans="6:25" ht="15.75" customHeight="1" x14ac:dyDescent="0.25">
      <c r="F626" s="12"/>
      <c r="G626" s="12"/>
      <c r="U626" s="9"/>
      <c r="V626" s="9"/>
      <c r="W626" s="9"/>
      <c r="X626" s="9"/>
      <c r="Y626" s="9"/>
    </row>
    <row r="627" spans="6:25" ht="15.75" customHeight="1" x14ac:dyDescent="0.25">
      <c r="F627" s="12"/>
      <c r="G627" s="12"/>
      <c r="U627" s="9"/>
      <c r="V627" s="9"/>
      <c r="W627" s="9"/>
      <c r="X627" s="9"/>
      <c r="Y627" s="9"/>
    </row>
    <row r="628" spans="6:25" ht="15.75" customHeight="1" x14ac:dyDescent="0.25">
      <c r="F628" s="12"/>
      <c r="G628" s="12"/>
      <c r="U628" s="9"/>
      <c r="V628" s="9"/>
      <c r="W628" s="9"/>
      <c r="X628" s="9"/>
      <c r="Y628" s="9"/>
    </row>
    <row r="629" spans="6:25" ht="15.75" customHeight="1" x14ac:dyDescent="0.25">
      <c r="F629" s="12"/>
      <c r="G629" s="12"/>
      <c r="U629" s="9"/>
      <c r="V629" s="9"/>
      <c r="W629" s="9"/>
      <c r="X629" s="9"/>
      <c r="Y629" s="9"/>
    </row>
    <row r="630" spans="6:25" ht="15.75" customHeight="1" x14ac:dyDescent="0.25">
      <c r="F630" s="12"/>
      <c r="G630" s="12"/>
      <c r="U630" s="9"/>
      <c r="V630" s="9"/>
      <c r="W630" s="9"/>
      <c r="X630" s="9"/>
      <c r="Y630" s="9"/>
    </row>
    <row r="631" spans="6:25" ht="15.75" customHeight="1" x14ac:dyDescent="0.25">
      <c r="F631" s="12"/>
      <c r="G631" s="12"/>
      <c r="U631" s="9"/>
      <c r="V631" s="9"/>
      <c r="W631" s="9"/>
      <c r="X631" s="9"/>
      <c r="Y631" s="9"/>
    </row>
    <row r="632" spans="6:25" ht="15.75" customHeight="1" x14ac:dyDescent="0.25">
      <c r="F632" s="12"/>
      <c r="G632" s="12"/>
      <c r="U632" s="9"/>
      <c r="V632" s="9"/>
      <c r="W632" s="9"/>
      <c r="X632" s="9"/>
      <c r="Y632" s="9"/>
    </row>
    <row r="633" spans="6:25" ht="15.75" customHeight="1" x14ac:dyDescent="0.25">
      <c r="F633" s="12"/>
      <c r="G633" s="12"/>
      <c r="U633" s="9"/>
      <c r="V633" s="9"/>
      <c r="W633" s="9"/>
      <c r="X633" s="9"/>
      <c r="Y633" s="9"/>
    </row>
    <row r="634" spans="6:25" ht="15.75" customHeight="1" x14ac:dyDescent="0.25">
      <c r="F634" s="12"/>
      <c r="G634" s="12"/>
      <c r="U634" s="9"/>
      <c r="V634" s="9"/>
      <c r="W634" s="9"/>
      <c r="X634" s="9"/>
      <c r="Y634" s="9"/>
    </row>
    <row r="635" spans="6:25" ht="15.75" customHeight="1" x14ac:dyDescent="0.25">
      <c r="F635" s="12"/>
      <c r="G635" s="12"/>
      <c r="U635" s="9"/>
      <c r="V635" s="9"/>
      <c r="W635" s="9"/>
      <c r="X635" s="9"/>
      <c r="Y635" s="9"/>
    </row>
    <row r="636" spans="6:25" ht="15.75" customHeight="1" x14ac:dyDescent="0.25">
      <c r="F636" s="12"/>
      <c r="G636" s="12"/>
      <c r="U636" s="9"/>
      <c r="V636" s="9"/>
      <c r="W636" s="9"/>
      <c r="X636" s="9"/>
      <c r="Y636" s="9"/>
    </row>
    <row r="637" spans="6:25" ht="15.75" customHeight="1" x14ac:dyDescent="0.25">
      <c r="F637" s="12"/>
      <c r="G637" s="12"/>
      <c r="U637" s="9"/>
      <c r="V637" s="9"/>
      <c r="W637" s="9"/>
      <c r="X637" s="9"/>
      <c r="Y637" s="9"/>
    </row>
    <row r="638" spans="6:25" ht="15.75" customHeight="1" x14ac:dyDescent="0.25">
      <c r="F638" s="12"/>
      <c r="G638" s="12"/>
      <c r="U638" s="9"/>
      <c r="V638" s="9"/>
      <c r="W638" s="9"/>
      <c r="X638" s="9"/>
      <c r="Y638" s="9"/>
    </row>
    <row r="639" spans="6:25" ht="15.75" customHeight="1" x14ac:dyDescent="0.25">
      <c r="F639" s="12"/>
      <c r="G639" s="12"/>
      <c r="U639" s="9"/>
      <c r="V639" s="9"/>
      <c r="W639" s="9"/>
      <c r="X639" s="9"/>
      <c r="Y639" s="9"/>
    </row>
    <row r="640" spans="6:25" ht="15.75" customHeight="1" x14ac:dyDescent="0.25">
      <c r="F640" s="12"/>
      <c r="G640" s="12"/>
      <c r="U640" s="9"/>
      <c r="V640" s="9"/>
      <c r="W640" s="9"/>
      <c r="X640" s="9"/>
      <c r="Y640" s="9"/>
    </row>
    <row r="641" spans="6:25" ht="15.75" customHeight="1" x14ac:dyDescent="0.25">
      <c r="F641" s="12"/>
      <c r="G641" s="12"/>
      <c r="U641" s="9"/>
      <c r="V641" s="9"/>
      <c r="W641" s="9"/>
      <c r="X641" s="9"/>
      <c r="Y641" s="9"/>
    </row>
    <row r="642" spans="6:25" ht="15.75" customHeight="1" x14ac:dyDescent="0.25">
      <c r="F642" s="12"/>
      <c r="G642" s="12"/>
      <c r="U642" s="9"/>
      <c r="V642" s="9"/>
      <c r="W642" s="9"/>
      <c r="X642" s="9"/>
      <c r="Y642" s="9"/>
    </row>
    <row r="643" spans="6:25" ht="15.75" customHeight="1" x14ac:dyDescent="0.25">
      <c r="F643" s="12"/>
      <c r="G643" s="12"/>
      <c r="U643" s="9"/>
      <c r="V643" s="9"/>
      <c r="W643" s="9"/>
      <c r="X643" s="9"/>
      <c r="Y643" s="9"/>
    </row>
    <row r="644" spans="6:25" ht="15.75" customHeight="1" x14ac:dyDescent="0.25">
      <c r="F644" s="12"/>
      <c r="G644" s="12"/>
      <c r="U644" s="9"/>
      <c r="V644" s="9"/>
      <c r="W644" s="9"/>
      <c r="X644" s="9"/>
      <c r="Y644" s="9"/>
    </row>
    <row r="645" spans="6:25" ht="15.75" customHeight="1" x14ac:dyDescent="0.25">
      <c r="F645" s="12"/>
      <c r="G645" s="12"/>
      <c r="U645" s="9"/>
      <c r="V645" s="9"/>
      <c r="W645" s="9"/>
      <c r="X645" s="9"/>
      <c r="Y645" s="9"/>
    </row>
    <row r="646" spans="6:25" ht="15.75" customHeight="1" x14ac:dyDescent="0.25">
      <c r="F646" s="12"/>
      <c r="G646" s="12"/>
      <c r="U646" s="9"/>
      <c r="V646" s="9"/>
      <c r="W646" s="9"/>
      <c r="X646" s="9"/>
      <c r="Y646" s="9"/>
    </row>
    <row r="647" spans="6:25" ht="15.75" customHeight="1" x14ac:dyDescent="0.25">
      <c r="F647" s="12"/>
      <c r="G647" s="12"/>
      <c r="U647" s="9"/>
      <c r="V647" s="9"/>
      <c r="W647" s="9"/>
      <c r="X647" s="9"/>
      <c r="Y647" s="9"/>
    </row>
    <row r="648" spans="6:25" ht="15.75" customHeight="1" x14ac:dyDescent="0.25">
      <c r="F648" s="12"/>
      <c r="G648" s="12"/>
      <c r="U648" s="9"/>
      <c r="V648" s="9"/>
      <c r="W648" s="9"/>
      <c r="X648" s="9"/>
      <c r="Y648" s="9"/>
    </row>
    <row r="649" spans="6:25" ht="15.75" customHeight="1" x14ac:dyDescent="0.25">
      <c r="F649" s="12"/>
      <c r="G649" s="12"/>
      <c r="U649" s="9"/>
      <c r="V649" s="9"/>
      <c r="W649" s="9"/>
      <c r="X649" s="9"/>
      <c r="Y649" s="9"/>
    </row>
    <row r="650" spans="6:25" ht="15.75" customHeight="1" x14ac:dyDescent="0.25">
      <c r="F650" s="12"/>
      <c r="G650" s="12"/>
      <c r="U650" s="9"/>
      <c r="V650" s="9"/>
      <c r="W650" s="9"/>
      <c r="X650" s="9"/>
      <c r="Y650" s="9"/>
    </row>
    <row r="651" spans="6:25" ht="15.75" customHeight="1" x14ac:dyDescent="0.25">
      <c r="F651" s="12"/>
      <c r="G651" s="12"/>
      <c r="U651" s="9"/>
      <c r="V651" s="9"/>
      <c r="W651" s="9"/>
      <c r="X651" s="9"/>
      <c r="Y651" s="9"/>
    </row>
    <row r="652" spans="6:25" ht="15.75" customHeight="1" x14ac:dyDescent="0.25">
      <c r="F652" s="12"/>
      <c r="G652" s="12"/>
      <c r="U652" s="9"/>
      <c r="V652" s="9"/>
      <c r="W652" s="9"/>
      <c r="X652" s="9"/>
      <c r="Y652" s="9"/>
    </row>
    <row r="653" spans="6:25" ht="15.75" customHeight="1" x14ac:dyDescent="0.25">
      <c r="F653" s="12"/>
      <c r="G653" s="12"/>
      <c r="U653" s="9"/>
      <c r="V653" s="9"/>
      <c r="W653" s="9"/>
      <c r="X653" s="9"/>
      <c r="Y653" s="9"/>
    </row>
    <row r="654" spans="6:25" ht="15.75" customHeight="1" x14ac:dyDescent="0.25">
      <c r="F654" s="12"/>
      <c r="G654" s="12"/>
      <c r="U654" s="9"/>
      <c r="V654" s="9"/>
      <c r="W654" s="9"/>
      <c r="X654" s="9"/>
      <c r="Y654" s="9"/>
    </row>
    <row r="655" spans="6:25" ht="15.75" customHeight="1" x14ac:dyDescent="0.25">
      <c r="F655" s="12"/>
      <c r="G655" s="12"/>
      <c r="U655" s="9"/>
      <c r="V655" s="9"/>
      <c r="W655" s="9"/>
      <c r="X655" s="9"/>
      <c r="Y655" s="9"/>
    </row>
    <row r="656" spans="6:25" ht="15.75" customHeight="1" x14ac:dyDescent="0.25">
      <c r="F656" s="12"/>
      <c r="G656" s="12"/>
      <c r="U656" s="9"/>
      <c r="V656" s="9"/>
      <c r="W656" s="9"/>
      <c r="X656" s="9"/>
      <c r="Y656" s="9"/>
    </row>
    <row r="657" spans="6:25" ht="15.75" customHeight="1" x14ac:dyDescent="0.25">
      <c r="F657" s="12"/>
      <c r="G657" s="12"/>
      <c r="U657" s="9"/>
      <c r="V657" s="9"/>
      <c r="W657" s="9"/>
      <c r="X657" s="9"/>
      <c r="Y657" s="9"/>
    </row>
    <row r="658" spans="6:25" ht="15.75" customHeight="1" x14ac:dyDescent="0.25">
      <c r="F658" s="12"/>
      <c r="G658" s="12"/>
      <c r="U658" s="9"/>
      <c r="V658" s="9"/>
      <c r="W658" s="9"/>
      <c r="X658" s="9"/>
      <c r="Y658" s="9"/>
    </row>
    <row r="659" spans="6:25" ht="15.75" customHeight="1" x14ac:dyDescent="0.25">
      <c r="F659" s="12"/>
      <c r="G659" s="12"/>
      <c r="U659" s="9"/>
      <c r="V659" s="9"/>
      <c r="W659" s="9"/>
      <c r="X659" s="9"/>
      <c r="Y659" s="9"/>
    </row>
    <row r="660" spans="6:25" ht="15.75" customHeight="1" x14ac:dyDescent="0.25">
      <c r="F660" s="12"/>
      <c r="G660" s="12"/>
      <c r="U660" s="9"/>
      <c r="V660" s="9"/>
      <c r="W660" s="9"/>
      <c r="X660" s="9"/>
      <c r="Y660" s="9"/>
    </row>
    <row r="661" spans="6:25" ht="15.75" customHeight="1" x14ac:dyDescent="0.25">
      <c r="F661" s="12"/>
      <c r="G661" s="12"/>
      <c r="U661" s="9"/>
      <c r="V661" s="9"/>
      <c r="W661" s="9"/>
      <c r="X661" s="9"/>
      <c r="Y661" s="9"/>
    </row>
    <row r="662" spans="6:25" ht="15.75" customHeight="1" x14ac:dyDescent="0.25">
      <c r="F662" s="12"/>
      <c r="G662" s="12"/>
      <c r="U662" s="9"/>
      <c r="V662" s="9"/>
      <c r="W662" s="9"/>
      <c r="X662" s="9"/>
      <c r="Y662" s="9"/>
    </row>
    <row r="663" spans="6:25" ht="15.75" customHeight="1" x14ac:dyDescent="0.25">
      <c r="F663" s="12"/>
      <c r="G663" s="12"/>
      <c r="U663" s="9"/>
      <c r="V663" s="9"/>
      <c r="W663" s="9"/>
      <c r="X663" s="9"/>
      <c r="Y663" s="9"/>
    </row>
    <row r="664" spans="6:25" ht="15.75" customHeight="1" x14ac:dyDescent="0.25">
      <c r="F664" s="12"/>
      <c r="G664" s="12"/>
      <c r="U664" s="9"/>
      <c r="V664" s="9"/>
      <c r="W664" s="9"/>
      <c r="X664" s="9"/>
      <c r="Y664" s="9"/>
    </row>
    <row r="665" spans="6:25" ht="15.75" customHeight="1" x14ac:dyDescent="0.25">
      <c r="F665" s="12"/>
      <c r="G665" s="12"/>
      <c r="U665" s="9"/>
      <c r="V665" s="9"/>
      <c r="W665" s="9"/>
      <c r="X665" s="9"/>
      <c r="Y665" s="9"/>
    </row>
    <row r="666" spans="6:25" ht="15.75" customHeight="1" x14ac:dyDescent="0.25">
      <c r="F666" s="12"/>
      <c r="G666" s="12"/>
      <c r="U666" s="9"/>
      <c r="V666" s="9"/>
      <c r="W666" s="9"/>
      <c r="X666" s="9"/>
      <c r="Y666" s="9"/>
    </row>
    <row r="667" spans="6:25" ht="15.75" customHeight="1" x14ac:dyDescent="0.25">
      <c r="F667" s="12"/>
      <c r="G667" s="12"/>
      <c r="U667" s="9"/>
      <c r="V667" s="9"/>
      <c r="W667" s="9"/>
      <c r="X667" s="9"/>
      <c r="Y667" s="9"/>
    </row>
    <row r="668" spans="6:25" ht="15.75" customHeight="1" x14ac:dyDescent="0.25">
      <c r="F668" s="12"/>
      <c r="G668" s="12"/>
      <c r="U668" s="9"/>
      <c r="V668" s="9"/>
      <c r="W668" s="9"/>
      <c r="X668" s="9"/>
      <c r="Y668" s="9"/>
    </row>
    <row r="669" spans="6:25" ht="15.75" customHeight="1" x14ac:dyDescent="0.25">
      <c r="F669" s="12"/>
      <c r="G669" s="12"/>
      <c r="U669" s="9"/>
      <c r="V669" s="9"/>
      <c r="W669" s="9"/>
      <c r="X669" s="9"/>
      <c r="Y669" s="9"/>
    </row>
    <row r="670" spans="6:25" ht="15.75" customHeight="1" x14ac:dyDescent="0.25">
      <c r="F670" s="12"/>
      <c r="G670" s="12"/>
      <c r="U670" s="9"/>
      <c r="V670" s="9"/>
      <c r="W670" s="9"/>
      <c r="X670" s="9"/>
      <c r="Y670" s="9"/>
    </row>
    <row r="671" spans="6:25" ht="15.75" customHeight="1" x14ac:dyDescent="0.25">
      <c r="F671" s="12"/>
      <c r="G671" s="12"/>
      <c r="U671" s="9"/>
      <c r="V671" s="9"/>
      <c r="W671" s="9"/>
      <c r="X671" s="9"/>
      <c r="Y671" s="9"/>
    </row>
    <row r="672" spans="6:25" ht="15.75" customHeight="1" x14ac:dyDescent="0.25">
      <c r="F672" s="12"/>
      <c r="G672" s="12"/>
      <c r="U672" s="9"/>
      <c r="V672" s="9"/>
      <c r="W672" s="9"/>
      <c r="X672" s="9"/>
      <c r="Y672" s="9"/>
    </row>
    <row r="673" spans="6:25" ht="15.75" customHeight="1" x14ac:dyDescent="0.25">
      <c r="F673" s="12"/>
      <c r="G673" s="12"/>
      <c r="U673" s="9"/>
      <c r="V673" s="9"/>
      <c r="W673" s="9"/>
      <c r="X673" s="9"/>
      <c r="Y673" s="9"/>
    </row>
    <row r="674" spans="6:25" ht="15.75" customHeight="1" x14ac:dyDescent="0.25">
      <c r="F674" s="12"/>
      <c r="G674" s="12"/>
      <c r="U674" s="9"/>
      <c r="V674" s="9"/>
      <c r="W674" s="9"/>
      <c r="X674" s="9"/>
      <c r="Y674" s="9"/>
    </row>
    <row r="675" spans="6:25" ht="15.75" customHeight="1" x14ac:dyDescent="0.25">
      <c r="F675" s="12"/>
      <c r="G675" s="12"/>
      <c r="U675" s="9"/>
      <c r="V675" s="9"/>
      <c r="W675" s="9"/>
      <c r="X675" s="9"/>
      <c r="Y675" s="9"/>
    </row>
    <row r="676" spans="6:25" ht="15.75" customHeight="1" x14ac:dyDescent="0.25">
      <c r="F676" s="12"/>
      <c r="G676" s="12"/>
      <c r="U676" s="9"/>
      <c r="V676" s="9"/>
      <c r="W676" s="9"/>
      <c r="X676" s="9"/>
      <c r="Y676" s="9"/>
    </row>
    <row r="677" spans="6:25" ht="15.75" customHeight="1" x14ac:dyDescent="0.25">
      <c r="F677" s="12"/>
      <c r="G677" s="12"/>
      <c r="U677" s="9"/>
      <c r="V677" s="9"/>
      <c r="W677" s="9"/>
      <c r="X677" s="9"/>
      <c r="Y677" s="9"/>
    </row>
    <row r="678" spans="6:25" ht="15.75" customHeight="1" x14ac:dyDescent="0.25">
      <c r="F678" s="12"/>
      <c r="G678" s="12"/>
      <c r="U678" s="9"/>
      <c r="V678" s="9"/>
      <c r="W678" s="9"/>
      <c r="X678" s="9"/>
      <c r="Y678" s="9"/>
    </row>
    <row r="679" spans="6:25" ht="15.75" customHeight="1" x14ac:dyDescent="0.25">
      <c r="F679" s="12"/>
      <c r="G679" s="12"/>
      <c r="U679" s="9"/>
      <c r="V679" s="9"/>
      <c r="W679" s="9"/>
      <c r="X679" s="9"/>
      <c r="Y679" s="9"/>
    </row>
    <row r="680" spans="6:25" ht="15.75" customHeight="1" x14ac:dyDescent="0.25">
      <c r="F680" s="12"/>
      <c r="G680" s="12"/>
      <c r="U680" s="9"/>
      <c r="V680" s="9"/>
      <c r="W680" s="9"/>
      <c r="X680" s="9"/>
      <c r="Y680" s="9"/>
    </row>
    <row r="681" spans="6:25" ht="15.75" customHeight="1" x14ac:dyDescent="0.25">
      <c r="F681" s="12"/>
      <c r="G681" s="12"/>
      <c r="U681" s="9"/>
      <c r="V681" s="9"/>
      <c r="W681" s="9"/>
      <c r="X681" s="9"/>
      <c r="Y681" s="9"/>
    </row>
    <row r="682" spans="6:25" ht="15.75" customHeight="1" x14ac:dyDescent="0.25">
      <c r="F682" s="12"/>
      <c r="G682" s="12"/>
      <c r="U682" s="9"/>
      <c r="V682" s="9"/>
      <c r="W682" s="9"/>
      <c r="X682" s="9"/>
      <c r="Y682" s="9"/>
    </row>
    <row r="683" spans="6:25" ht="15.75" customHeight="1" x14ac:dyDescent="0.25">
      <c r="F683" s="12"/>
      <c r="G683" s="12"/>
      <c r="U683" s="9"/>
      <c r="V683" s="9"/>
      <c r="W683" s="9"/>
      <c r="X683" s="9"/>
      <c r="Y683" s="9"/>
    </row>
    <row r="684" spans="6:25" ht="15.75" customHeight="1" x14ac:dyDescent="0.25">
      <c r="F684" s="12"/>
      <c r="G684" s="12"/>
      <c r="U684" s="9"/>
      <c r="V684" s="9"/>
      <c r="W684" s="9"/>
      <c r="X684" s="9"/>
      <c r="Y684" s="9"/>
    </row>
    <row r="685" spans="6:25" ht="15.75" customHeight="1" x14ac:dyDescent="0.25">
      <c r="F685" s="12"/>
      <c r="G685" s="12"/>
      <c r="U685" s="9"/>
      <c r="V685" s="9"/>
      <c r="W685" s="9"/>
      <c r="X685" s="9"/>
      <c r="Y685" s="9"/>
    </row>
    <row r="686" spans="6:25" ht="15.75" customHeight="1" x14ac:dyDescent="0.25">
      <c r="F686" s="12"/>
      <c r="G686" s="12"/>
      <c r="U686" s="9"/>
      <c r="V686" s="9"/>
      <c r="W686" s="9"/>
      <c r="X686" s="9"/>
      <c r="Y686" s="9"/>
    </row>
    <row r="687" spans="6:25" ht="15.75" customHeight="1" x14ac:dyDescent="0.25">
      <c r="F687" s="12"/>
      <c r="G687" s="12"/>
      <c r="U687" s="9"/>
      <c r="V687" s="9"/>
      <c r="W687" s="9"/>
      <c r="X687" s="9"/>
      <c r="Y687" s="9"/>
    </row>
    <row r="688" spans="6:25" ht="15.75" customHeight="1" x14ac:dyDescent="0.25">
      <c r="F688" s="12"/>
      <c r="G688" s="12"/>
      <c r="U688" s="9"/>
      <c r="V688" s="9"/>
      <c r="W688" s="9"/>
      <c r="X688" s="9"/>
      <c r="Y688" s="9"/>
    </row>
    <row r="689" spans="6:25" ht="15.75" customHeight="1" x14ac:dyDescent="0.25">
      <c r="F689" s="12"/>
      <c r="G689" s="12"/>
      <c r="U689" s="9"/>
      <c r="V689" s="9"/>
      <c r="W689" s="9"/>
      <c r="X689" s="9"/>
      <c r="Y689" s="9"/>
    </row>
    <row r="690" spans="6:25" ht="15.75" customHeight="1" x14ac:dyDescent="0.25">
      <c r="F690" s="12"/>
      <c r="G690" s="12"/>
      <c r="U690" s="9"/>
      <c r="V690" s="9"/>
      <c r="W690" s="9"/>
      <c r="X690" s="9"/>
      <c r="Y690" s="9"/>
    </row>
    <row r="691" spans="6:25" ht="15.75" customHeight="1" x14ac:dyDescent="0.25">
      <c r="F691" s="12"/>
      <c r="G691" s="12"/>
      <c r="U691" s="9"/>
      <c r="V691" s="9"/>
      <c r="W691" s="9"/>
      <c r="X691" s="9"/>
      <c r="Y691" s="9"/>
    </row>
    <row r="692" spans="6:25" ht="15.75" customHeight="1" x14ac:dyDescent="0.25">
      <c r="F692" s="12"/>
      <c r="G692" s="12"/>
      <c r="U692" s="9"/>
      <c r="V692" s="9"/>
      <c r="W692" s="9"/>
      <c r="X692" s="9"/>
      <c r="Y692" s="9"/>
    </row>
    <row r="693" spans="6:25" ht="15.75" customHeight="1" x14ac:dyDescent="0.25">
      <c r="F693" s="12"/>
      <c r="G693" s="12"/>
      <c r="U693" s="9"/>
      <c r="V693" s="9"/>
      <c r="W693" s="9"/>
      <c r="X693" s="9"/>
      <c r="Y693" s="9"/>
    </row>
    <row r="694" spans="6:25" ht="15.75" customHeight="1" x14ac:dyDescent="0.25">
      <c r="F694" s="12"/>
      <c r="G694" s="12"/>
      <c r="U694" s="9"/>
      <c r="V694" s="9"/>
      <c r="W694" s="9"/>
      <c r="X694" s="9"/>
      <c r="Y694" s="9"/>
    </row>
    <row r="695" spans="6:25" ht="15.75" customHeight="1" x14ac:dyDescent="0.25">
      <c r="F695" s="12"/>
      <c r="G695" s="12"/>
      <c r="U695" s="9"/>
      <c r="V695" s="9"/>
      <c r="W695" s="9"/>
      <c r="X695" s="9"/>
      <c r="Y695" s="9"/>
    </row>
    <row r="696" spans="6:25" ht="15.75" customHeight="1" x14ac:dyDescent="0.25">
      <c r="F696" s="12"/>
      <c r="G696" s="12"/>
      <c r="U696" s="9"/>
      <c r="V696" s="9"/>
      <c r="W696" s="9"/>
      <c r="X696" s="9"/>
      <c r="Y696" s="9"/>
    </row>
    <row r="697" spans="6:25" ht="15.75" customHeight="1" x14ac:dyDescent="0.25">
      <c r="F697" s="12"/>
      <c r="G697" s="12"/>
      <c r="U697" s="9"/>
      <c r="V697" s="9"/>
      <c r="W697" s="9"/>
      <c r="X697" s="9"/>
      <c r="Y697" s="9"/>
    </row>
    <row r="698" spans="6:25" ht="15.75" customHeight="1" x14ac:dyDescent="0.25">
      <c r="F698" s="12"/>
      <c r="G698" s="12"/>
      <c r="U698" s="9"/>
      <c r="V698" s="9"/>
      <c r="W698" s="9"/>
      <c r="X698" s="9"/>
      <c r="Y698" s="9"/>
    </row>
    <row r="699" spans="6:25" ht="15.75" customHeight="1" x14ac:dyDescent="0.25">
      <c r="F699" s="12"/>
      <c r="G699" s="12"/>
      <c r="U699" s="9"/>
      <c r="V699" s="9"/>
      <c r="W699" s="9"/>
      <c r="X699" s="9"/>
      <c r="Y699" s="9"/>
    </row>
    <row r="700" spans="6:25" ht="15.75" customHeight="1" x14ac:dyDescent="0.25">
      <c r="F700" s="12"/>
      <c r="G700" s="12"/>
      <c r="U700" s="9"/>
      <c r="V700" s="9"/>
      <c r="W700" s="9"/>
      <c r="X700" s="9"/>
      <c r="Y700" s="9"/>
    </row>
    <row r="701" spans="6:25" ht="15.75" customHeight="1" x14ac:dyDescent="0.25">
      <c r="F701" s="12"/>
      <c r="G701" s="12"/>
      <c r="U701" s="9"/>
      <c r="V701" s="9"/>
      <c r="W701" s="9"/>
      <c r="X701" s="9"/>
      <c r="Y701" s="9"/>
    </row>
    <row r="702" spans="6:25" ht="15.75" customHeight="1" x14ac:dyDescent="0.25">
      <c r="F702" s="12"/>
      <c r="G702" s="12"/>
      <c r="U702" s="9"/>
      <c r="V702" s="9"/>
      <c r="W702" s="9"/>
      <c r="X702" s="9"/>
      <c r="Y702" s="9"/>
    </row>
    <row r="703" spans="6:25" ht="15.75" customHeight="1" x14ac:dyDescent="0.25">
      <c r="F703" s="12"/>
      <c r="G703" s="12"/>
      <c r="U703" s="9"/>
      <c r="V703" s="9"/>
      <c r="W703" s="9"/>
      <c r="X703" s="9"/>
      <c r="Y703" s="9"/>
    </row>
    <row r="704" spans="6:25" ht="15.75" customHeight="1" x14ac:dyDescent="0.25">
      <c r="F704" s="12"/>
      <c r="G704" s="12"/>
      <c r="U704" s="9"/>
      <c r="V704" s="9"/>
      <c r="W704" s="9"/>
      <c r="X704" s="9"/>
      <c r="Y704" s="9"/>
    </row>
    <row r="705" spans="6:25" ht="15.75" customHeight="1" x14ac:dyDescent="0.25">
      <c r="F705" s="12"/>
      <c r="G705" s="12"/>
      <c r="U705" s="9"/>
      <c r="V705" s="9"/>
      <c r="W705" s="9"/>
      <c r="X705" s="9"/>
      <c r="Y705" s="9"/>
    </row>
    <row r="706" spans="6:25" ht="15.75" customHeight="1" x14ac:dyDescent="0.25">
      <c r="F706" s="12"/>
      <c r="G706" s="12"/>
      <c r="U706" s="9"/>
      <c r="V706" s="9"/>
      <c r="W706" s="9"/>
      <c r="X706" s="9"/>
      <c r="Y706" s="9"/>
    </row>
    <row r="707" spans="6:25" ht="15.75" customHeight="1" x14ac:dyDescent="0.25">
      <c r="F707" s="12"/>
      <c r="G707" s="12"/>
      <c r="U707" s="9"/>
      <c r="V707" s="9"/>
      <c r="W707" s="9"/>
      <c r="X707" s="9"/>
      <c r="Y707" s="9"/>
    </row>
    <row r="708" spans="6:25" ht="15.75" customHeight="1" x14ac:dyDescent="0.25">
      <c r="F708" s="12"/>
      <c r="G708" s="12"/>
      <c r="U708" s="9"/>
      <c r="V708" s="9"/>
      <c r="W708" s="9"/>
      <c r="X708" s="9"/>
      <c r="Y708" s="9"/>
    </row>
    <row r="709" spans="6:25" ht="15.75" customHeight="1" x14ac:dyDescent="0.25">
      <c r="F709" s="12"/>
      <c r="G709" s="12"/>
      <c r="U709" s="9"/>
      <c r="V709" s="9"/>
      <c r="W709" s="9"/>
      <c r="X709" s="9"/>
      <c r="Y709" s="9"/>
    </row>
    <row r="710" spans="6:25" ht="15.75" customHeight="1" x14ac:dyDescent="0.25">
      <c r="F710" s="12"/>
      <c r="G710" s="12"/>
      <c r="U710" s="9"/>
      <c r="V710" s="9"/>
      <c r="W710" s="9"/>
      <c r="X710" s="9"/>
      <c r="Y710" s="9"/>
    </row>
    <row r="711" spans="6:25" ht="15.75" customHeight="1" x14ac:dyDescent="0.25">
      <c r="F711" s="12"/>
      <c r="G711" s="12"/>
      <c r="U711" s="9"/>
      <c r="V711" s="9"/>
      <c r="W711" s="9"/>
      <c r="X711" s="9"/>
      <c r="Y711" s="9"/>
    </row>
    <row r="712" spans="6:25" ht="15.75" customHeight="1" x14ac:dyDescent="0.25">
      <c r="F712" s="12"/>
      <c r="G712" s="12"/>
      <c r="U712" s="9"/>
      <c r="V712" s="9"/>
      <c r="W712" s="9"/>
      <c r="X712" s="9"/>
      <c r="Y712" s="9"/>
    </row>
    <row r="713" spans="6:25" ht="15.75" customHeight="1" x14ac:dyDescent="0.25">
      <c r="F713" s="12"/>
      <c r="G713" s="12"/>
      <c r="U713" s="9"/>
      <c r="V713" s="9"/>
      <c r="W713" s="9"/>
      <c r="X713" s="9"/>
      <c r="Y713" s="9"/>
    </row>
    <row r="714" spans="6:25" ht="15.75" customHeight="1" x14ac:dyDescent="0.25">
      <c r="F714" s="12"/>
      <c r="G714" s="12"/>
      <c r="U714" s="9"/>
      <c r="V714" s="9"/>
      <c r="W714" s="9"/>
      <c r="X714" s="9"/>
      <c r="Y714" s="9"/>
    </row>
    <row r="715" spans="6:25" ht="15.75" customHeight="1" x14ac:dyDescent="0.25">
      <c r="F715" s="12"/>
      <c r="G715" s="12"/>
      <c r="U715" s="9"/>
      <c r="V715" s="9"/>
      <c r="W715" s="9"/>
      <c r="X715" s="9"/>
      <c r="Y715" s="9"/>
    </row>
    <row r="716" spans="6:25" ht="15.75" customHeight="1" x14ac:dyDescent="0.25">
      <c r="F716" s="12"/>
      <c r="G716" s="12"/>
      <c r="U716" s="9"/>
      <c r="V716" s="9"/>
      <c r="W716" s="9"/>
      <c r="X716" s="9"/>
      <c r="Y716" s="9"/>
    </row>
    <row r="717" spans="6:25" ht="15.75" customHeight="1" x14ac:dyDescent="0.25">
      <c r="F717" s="12"/>
      <c r="G717" s="12"/>
      <c r="U717" s="9"/>
      <c r="V717" s="9"/>
      <c r="W717" s="9"/>
      <c r="X717" s="9"/>
      <c r="Y717" s="9"/>
    </row>
    <row r="718" spans="6:25" ht="15.75" customHeight="1" x14ac:dyDescent="0.25">
      <c r="F718" s="12"/>
      <c r="G718" s="12"/>
      <c r="U718" s="9"/>
      <c r="V718" s="9"/>
      <c r="W718" s="9"/>
      <c r="X718" s="9"/>
      <c r="Y718" s="9"/>
    </row>
    <row r="719" spans="6:25" ht="15.75" customHeight="1" x14ac:dyDescent="0.25">
      <c r="F719" s="12"/>
      <c r="G719" s="12"/>
      <c r="U719" s="9"/>
      <c r="V719" s="9"/>
      <c r="W719" s="9"/>
      <c r="X719" s="9"/>
      <c r="Y719" s="9"/>
    </row>
    <row r="720" spans="6:25" ht="15.75" customHeight="1" x14ac:dyDescent="0.25">
      <c r="F720" s="12"/>
      <c r="G720" s="12"/>
      <c r="U720" s="9"/>
      <c r="V720" s="9"/>
      <c r="W720" s="9"/>
      <c r="X720" s="9"/>
      <c r="Y720" s="9"/>
    </row>
    <row r="721" spans="6:25" ht="15.75" customHeight="1" x14ac:dyDescent="0.25">
      <c r="F721" s="12"/>
      <c r="G721" s="12"/>
      <c r="U721" s="9"/>
      <c r="V721" s="9"/>
      <c r="W721" s="9"/>
      <c r="X721" s="9"/>
      <c r="Y721" s="9"/>
    </row>
    <row r="722" spans="6:25" ht="15.75" customHeight="1" x14ac:dyDescent="0.25">
      <c r="F722" s="12"/>
      <c r="G722" s="12"/>
      <c r="U722" s="9"/>
      <c r="V722" s="9"/>
      <c r="W722" s="9"/>
      <c r="X722" s="9"/>
      <c r="Y722" s="9"/>
    </row>
    <row r="723" spans="6:25" ht="15.75" customHeight="1" x14ac:dyDescent="0.25">
      <c r="F723" s="12"/>
      <c r="G723" s="12"/>
      <c r="U723" s="9"/>
      <c r="V723" s="9"/>
      <c r="W723" s="9"/>
      <c r="X723" s="9"/>
      <c r="Y723" s="9"/>
    </row>
    <row r="724" spans="6:25" ht="15.75" customHeight="1" x14ac:dyDescent="0.25">
      <c r="F724" s="12"/>
      <c r="G724" s="12"/>
      <c r="U724" s="9"/>
      <c r="V724" s="9"/>
      <c r="W724" s="9"/>
      <c r="X724" s="9"/>
      <c r="Y724" s="9"/>
    </row>
    <row r="725" spans="6:25" ht="15.75" customHeight="1" x14ac:dyDescent="0.25">
      <c r="F725" s="12"/>
      <c r="G725" s="12"/>
      <c r="U725" s="9"/>
      <c r="V725" s="9"/>
      <c r="W725" s="9"/>
      <c r="X725" s="9"/>
      <c r="Y725" s="9"/>
    </row>
    <row r="726" spans="6:25" ht="15.75" customHeight="1" x14ac:dyDescent="0.25">
      <c r="F726" s="12"/>
      <c r="G726" s="12"/>
      <c r="U726" s="9"/>
      <c r="V726" s="9"/>
      <c r="W726" s="9"/>
      <c r="X726" s="9"/>
      <c r="Y726" s="9"/>
    </row>
    <row r="727" spans="6:25" ht="15.75" customHeight="1" x14ac:dyDescent="0.25">
      <c r="F727" s="12"/>
      <c r="G727" s="12"/>
      <c r="U727" s="9"/>
      <c r="V727" s="9"/>
      <c r="W727" s="9"/>
      <c r="X727" s="9"/>
      <c r="Y727" s="9"/>
    </row>
    <row r="728" spans="6:25" ht="15.75" customHeight="1" x14ac:dyDescent="0.25">
      <c r="F728" s="12"/>
      <c r="G728" s="12"/>
      <c r="U728" s="9"/>
      <c r="V728" s="9"/>
      <c r="W728" s="9"/>
      <c r="X728" s="9"/>
      <c r="Y728" s="9"/>
    </row>
    <row r="729" spans="6:25" ht="15.75" customHeight="1" x14ac:dyDescent="0.25">
      <c r="F729" s="12"/>
      <c r="G729" s="12"/>
      <c r="U729" s="9"/>
      <c r="V729" s="9"/>
      <c r="W729" s="9"/>
      <c r="X729" s="9"/>
      <c r="Y729" s="9"/>
    </row>
    <row r="730" spans="6:25" ht="15.75" customHeight="1" x14ac:dyDescent="0.25">
      <c r="F730" s="12"/>
      <c r="G730" s="12"/>
      <c r="U730" s="9"/>
      <c r="V730" s="9"/>
      <c r="W730" s="9"/>
      <c r="X730" s="9"/>
      <c r="Y730" s="9"/>
    </row>
    <row r="731" spans="6:25" ht="15.75" customHeight="1" x14ac:dyDescent="0.25">
      <c r="F731" s="12"/>
      <c r="G731" s="12"/>
      <c r="U731" s="9"/>
      <c r="V731" s="9"/>
      <c r="W731" s="9"/>
      <c r="X731" s="9"/>
      <c r="Y731" s="9"/>
    </row>
    <row r="732" spans="6:25" ht="15.75" customHeight="1" x14ac:dyDescent="0.25">
      <c r="F732" s="12"/>
      <c r="G732" s="12"/>
      <c r="U732" s="9"/>
      <c r="V732" s="9"/>
      <c r="W732" s="9"/>
      <c r="X732" s="9"/>
      <c r="Y732" s="9"/>
    </row>
    <row r="733" spans="6:25" ht="15.75" customHeight="1" x14ac:dyDescent="0.25">
      <c r="F733" s="12"/>
      <c r="G733" s="12"/>
      <c r="U733" s="9"/>
      <c r="V733" s="9"/>
      <c r="W733" s="9"/>
      <c r="X733" s="9"/>
      <c r="Y733" s="9"/>
    </row>
    <row r="734" spans="6:25" ht="15.75" customHeight="1" x14ac:dyDescent="0.25">
      <c r="F734" s="12"/>
      <c r="G734" s="12"/>
      <c r="U734" s="9"/>
      <c r="V734" s="9"/>
      <c r="W734" s="9"/>
      <c r="X734" s="9"/>
      <c r="Y734" s="9"/>
    </row>
    <row r="735" spans="6:25" ht="15.75" customHeight="1" x14ac:dyDescent="0.25">
      <c r="F735" s="12"/>
      <c r="G735" s="12"/>
      <c r="U735" s="9"/>
      <c r="V735" s="9"/>
      <c r="W735" s="9"/>
      <c r="X735" s="9"/>
      <c r="Y735" s="9"/>
    </row>
    <row r="736" spans="6:25" ht="15.75" customHeight="1" x14ac:dyDescent="0.25">
      <c r="F736" s="12"/>
      <c r="G736" s="12"/>
      <c r="U736" s="9"/>
      <c r="V736" s="9"/>
      <c r="W736" s="9"/>
      <c r="X736" s="9"/>
      <c r="Y736" s="9"/>
    </row>
    <row r="737" spans="6:25" ht="15.75" customHeight="1" x14ac:dyDescent="0.25">
      <c r="F737" s="12"/>
      <c r="G737" s="12"/>
      <c r="U737" s="9"/>
      <c r="V737" s="9"/>
      <c r="W737" s="9"/>
      <c r="X737" s="9"/>
      <c r="Y737" s="9"/>
    </row>
    <row r="738" spans="6:25" ht="15.75" customHeight="1" x14ac:dyDescent="0.25">
      <c r="F738" s="12"/>
      <c r="G738" s="12"/>
      <c r="U738" s="9"/>
      <c r="V738" s="9"/>
      <c r="W738" s="9"/>
      <c r="X738" s="9"/>
      <c r="Y738" s="9"/>
    </row>
    <row r="739" spans="6:25" ht="15.75" customHeight="1" x14ac:dyDescent="0.25">
      <c r="F739" s="12"/>
      <c r="G739" s="12"/>
      <c r="U739" s="9"/>
      <c r="V739" s="9"/>
      <c r="W739" s="9"/>
      <c r="X739" s="9"/>
      <c r="Y739" s="9"/>
    </row>
    <row r="740" spans="6:25" ht="15.75" customHeight="1" x14ac:dyDescent="0.25">
      <c r="F740" s="12"/>
      <c r="G740" s="12"/>
      <c r="U740" s="9"/>
      <c r="V740" s="9"/>
      <c r="W740" s="9"/>
      <c r="X740" s="9"/>
      <c r="Y740" s="9"/>
    </row>
    <row r="741" spans="6:25" ht="15.75" customHeight="1" x14ac:dyDescent="0.25">
      <c r="F741" s="12"/>
      <c r="G741" s="12"/>
      <c r="U741" s="9"/>
      <c r="V741" s="9"/>
      <c r="W741" s="9"/>
      <c r="X741" s="9"/>
      <c r="Y741" s="9"/>
    </row>
    <row r="742" spans="6:25" ht="15.75" customHeight="1" x14ac:dyDescent="0.25">
      <c r="F742" s="12"/>
      <c r="G742" s="12"/>
      <c r="U742" s="9"/>
      <c r="V742" s="9"/>
      <c r="W742" s="9"/>
      <c r="X742" s="9"/>
      <c r="Y742" s="9"/>
    </row>
    <row r="743" spans="6:25" ht="15.75" customHeight="1" x14ac:dyDescent="0.25">
      <c r="F743" s="12"/>
      <c r="G743" s="12"/>
      <c r="U743" s="9"/>
      <c r="V743" s="9"/>
      <c r="W743" s="9"/>
      <c r="X743" s="9"/>
      <c r="Y743" s="9"/>
    </row>
    <row r="744" spans="6:25" ht="15.75" customHeight="1" x14ac:dyDescent="0.25">
      <c r="F744" s="12"/>
      <c r="G744" s="12"/>
      <c r="U744" s="9"/>
      <c r="V744" s="9"/>
      <c r="W744" s="9"/>
      <c r="X744" s="9"/>
      <c r="Y744" s="9"/>
    </row>
    <row r="745" spans="6:25" ht="15.75" customHeight="1" x14ac:dyDescent="0.25">
      <c r="F745" s="12"/>
      <c r="G745" s="12"/>
      <c r="U745" s="9"/>
      <c r="V745" s="9"/>
      <c r="W745" s="9"/>
      <c r="X745" s="9"/>
      <c r="Y745" s="9"/>
    </row>
    <row r="746" spans="6:25" ht="15.75" customHeight="1" x14ac:dyDescent="0.25">
      <c r="F746" s="12"/>
      <c r="G746" s="12"/>
      <c r="U746" s="9"/>
      <c r="V746" s="9"/>
      <c r="W746" s="9"/>
      <c r="X746" s="9"/>
      <c r="Y746" s="9"/>
    </row>
    <row r="747" spans="6:25" ht="15.75" customHeight="1" x14ac:dyDescent="0.25">
      <c r="F747" s="12"/>
      <c r="G747" s="12"/>
      <c r="U747" s="9"/>
      <c r="V747" s="9"/>
      <c r="W747" s="9"/>
      <c r="X747" s="9"/>
      <c r="Y747" s="9"/>
    </row>
    <row r="748" spans="6:25" ht="15.75" customHeight="1" x14ac:dyDescent="0.25">
      <c r="F748" s="12"/>
      <c r="G748" s="12"/>
      <c r="U748" s="9"/>
      <c r="V748" s="9"/>
      <c r="W748" s="9"/>
      <c r="X748" s="9"/>
      <c r="Y748" s="9"/>
    </row>
    <row r="749" spans="6:25" ht="15.75" customHeight="1" x14ac:dyDescent="0.25">
      <c r="F749" s="12"/>
      <c r="G749" s="12"/>
      <c r="U749" s="9"/>
      <c r="V749" s="9"/>
      <c r="W749" s="9"/>
      <c r="X749" s="9"/>
      <c r="Y749" s="9"/>
    </row>
    <row r="750" spans="6:25" ht="15.75" customHeight="1" x14ac:dyDescent="0.25">
      <c r="F750" s="12"/>
      <c r="G750" s="12"/>
      <c r="U750" s="9"/>
      <c r="V750" s="9"/>
      <c r="W750" s="9"/>
      <c r="X750" s="9"/>
      <c r="Y750" s="9"/>
    </row>
    <row r="751" spans="6:25" ht="15.75" customHeight="1" x14ac:dyDescent="0.25">
      <c r="F751" s="12"/>
      <c r="G751" s="12"/>
      <c r="U751" s="9"/>
      <c r="V751" s="9"/>
      <c r="W751" s="9"/>
      <c r="X751" s="9"/>
      <c r="Y751" s="9"/>
    </row>
    <row r="752" spans="6:25" ht="15.75" customHeight="1" x14ac:dyDescent="0.25">
      <c r="F752" s="12"/>
      <c r="G752" s="12"/>
      <c r="U752" s="9"/>
      <c r="V752" s="9"/>
      <c r="W752" s="9"/>
      <c r="X752" s="9"/>
      <c r="Y752" s="9"/>
    </row>
    <row r="753" spans="6:25" ht="15.75" customHeight="1" x14ac:dyDescent="0.25">
      <c r="F753" s="12"/>
      <c r="G753" s="12"/>
      <c r="U753" s="9"/>
      <c r="V753" s="9"/>
      <c r="W753" s="9"/>
      <c r="X753" s="9"/>
      <c r="Y753" s="9"/>
    </row>
    <row r="754" spans="6:25" ht="15.75" customHeight="1" x14ac:dyDescent="0.25">
      <c r="F754" s="12"/>
      <c r="G754" s="12"/>
      <c r="U754" s="9"/>
      <c r="V754" s="9"/>
      <c r="W754" s="9"/>
      <c r="X754" s="9"/>
      <c r="Y754" s="9"/>
    </row>
    <row r="755" spans="6:25" ht="15.75" customHeight="1" x14ac:dyDescent="0.25">
      <c r="F755" s="12"/>
      <c r="G755" s="12"/>
      <c r="U755" s="9"/>
      <c r="V755" s="9"/>
      <c r="W755" s="9"/>
      <c r="X755" s="9"/>
      <c r="Y755" s="9"/>
    </row>
    <row r="756" spans="6:25" ht="15.75" customHeight="1" x14ac:dyDescent="0.25">
      <c r="F756" s="12"/>
      <c r="G756" s="12"/>
      <c r="U756" s="9"/>
      <c r="V756" s="9"/>
      <c r="W756" s="9"/>
      <c r="X756" s="9"/>
      <c r="Y756" s="9"/>
    </row>
    <row r="757" spans="6:25" ht="15.75" customHeight="1" x14ac:dyDescent="0.25">
      <c r="F757" s="12"/>
      <c r="G757" s="12"/>
      <c r="U757" s="9"/>
      <c r="V757" s="9"/>
      <c r="W757" s="9"/>
      <c r="X757" s="9"/>
      <c r="Y757" s="9"/>
    </row>
    <row r="758" spans="6:25" ht="15.75" customHeight="1" x14ac:dyDescent="0.25">
      <c r="F758" s="12"/>
      <c r="G758" s="12"/>
      <c r="U758" s="9"/>
      <c r="V758" s="9"/>
      <c r="W758" s="9"/>
      <c r="X758" s="9"/>
      <c r="Y758" s="9"/>
    </row>
    <row r="759" spans="6:25" ht="15.75" customHeight="1" x14ac:dyDescent="0.25">
      <c r="F759" s="12"/>
      <c r="G759" s="12"/>
      <c r="U759" s="9"/>
      <c r="V759" s="9"/>
      <c r="W759" s="9"/>
      <c r="X759" s="9"/>
      <c r="Y759" s="9"/>
    </row>
    <row r="760" spans="6:25" ht="15.75" customHeight="1" x14ac:dyDescent="0.25">
      <c r="F760" s="12"/>
      <c r="G760" s="12"/>
      <c r="U760" s="9"/>
      <c r="V760" s="9"/>
      <c r="W760" s="9"/>
      <c r="X760" s="9"/>
      <c r="Y760" s="9"/>
    </row>
    <row r="761" spans="6:25" ht="15.75" customHeight="1" x14ac:dyDescent="0.25">
      <c r="F761" s="12"/>
      <c r="G761" s="12"/>
      <c r="U761" s="9"/>
      <c r="V761" s="9"/>
      <c r="W761" s="9"/>
      <c r="X761" s="9"/>
      <c r="Y761" s="9"/>
    </row>
    <row r="762" spans="6:25" ht="15.75" customHeight="1" x14ac:dyDescent="0.25">
      <c r="F762" s="12"/>
      <c r="G762" s="12"/>
      <c r="U762" s="9"/>
      <c r="V762" s="9"/>
      <c r="W762" s="9"/>
      <c r="X762" s="9"/>
      <c r="Y762" s="9"/>
    </row>
    <row r="763" spans="6:25" ht="15.75" customHeight="1" x14ac:dyDescent="0.25">
      <c r="F763" s="12"/>
      <c r="G763" s="12"/>
      <c r="U763" s="9"/>
      <c r="V763" s="9"/>
      <c r="W763" s="9"/>
      <c r="X763" s="9"/>
      <c r="Y763" s="9"/>
    </row>
    <row r="764" spans="6:25" ht="15.75" customHeight="1" x14ac:dyDescent="0.25">
      <c r="F764" s="12"/>
      <c r="G764" s="12"/>
      <c r="U764" s="9"/>
      <c r="V764" s="9"/>
      <c r="W764" s="9"/>
      <c r="X764" s="9"/>
      <c r="Y764" s="9"/>
    </row>
    <row r="765" spans="6:25" ht="15.75" customHeight="1" x14ac:dyDescent="0.25">
      <c r="F765" s="12"/>
      <c r="G765" s="12"/>
      <c r="U765" s="9"/>
      <c r="V765" s="9"/>
      <c r="W765" s="9"/>
      <c r="X765" s="9"/>
      <c r="Y765" s="9"/>
    </row>
    <row r="766" spans="6:25" ht="15.75" customHeight="1" x14ac:dyDescent="0.25">
      <c r="F766" s="12"/>
      <c r="G766" s="12"/>
      <c r="U766" s="9"/>
      <c r="V766" s="9"/>
      <c r="W766" s="9"/>
      <c r="X766" s="9"/>
      <c r="Y766" s="9"/>
    </row>
    <row r="767" spans="6:25" ht="15.75" customHeight="1" x14ac:dyDescent="0.25">
      <c r="F767" s="12"/>
      <c r="G767" s="12"/>
      <c r="U767" s="9"/>
      <c r="V767" s="9"/>
      <c r="W767" s="9"/>
      <c r="X767" s="9"/>
      <c r="Y767" s="9"/>
    </row>
    <row r="768" spans="6:25" ht="15.75" customHeight="1" x14ac:dyDescent="0.25">
      <c r="F768" s="12"/>
      <c r="G768" s="12"/>
      <c r="U768" s="9"/>
      <c r="V768" s="9"/>
      <c r="W768" s="9"/>
      <c r="X768" s="9"/>
      <c r="Y768" s="9"/>
    </row>
    <row r="769" spans="6:25" ht="15.75" customHeight="1" x14ac:dyDescent="0.25">
      <c r="F769" s="12"/>
      <c r="G769" s="12"/>
      <c r="U769" s="9"/>
      <c r="V769" s="9"/>
      <c r="W769" s="9"/>
      <c r="X769" s="9"/>
      <c r="Y769" s="9"/>
    </row>
    <row r="770" spans="6:25" ht="15.75" customHeight="1" x14ac:dyDescent="0.25">
      <c r="F770" s="12"/>
      <c r="G770" s="12"/>
      <c r="U770" s="9"/>
      <c r="V770" s="9"/>
      <c r="W770" s="9"/>
      <c r="X770" s="9"/>
      <c r="Y770" s="9"/>
    </row>
    <row r="771" spans="6:25" ht="15.75" customHeight="1" x14ac:dyDescent="0.25">
      <c r="F771" s="12"/>
      <c r="G771" s="12"/>
      <c r="U771" s="9"/>
      <c r="V771" s="9"/>
      <c r="W771" s="9"/>
      <c r="X771" s="9"/>
      <c r="Y771" s="9"/>
    </row>
    <row r="772" spans="6:25" ht="15.75" customHeight="1" x14ac:dyDescent="0.25">
      <c r="F772" s="12"/>
      <c r="G772" s="12"/>
      <c r="U772" s="9"/>
      <c r="V772" s="9"/>
      <c r="W772" s="9"/>
      <c r="X772" s="9"/>
      <c r="Y772" s="9"/>
    </row>
    <row r="773" spans="6:25" ht="15.75" customHeight="1" x14ac:dyDescent="0.25">
      <c r="F773" s="12"/>
      <c r="G773" s="12"/>
      <c r="U773" s="9"/>
      <c r="V773" s="9"/>
      <c r="W773" s="9"/>
      <c r="X773" s="9"/>
      <c r="Y773" s="9"/>
    </row>
    <row r="774" spans="6:25" ht="15.75" customHeight="1" x14ac:dyDescent="0.25">
      <c r="F774" s="12"/>
      <c r="G774" s="12"/>
      <c r="U774" s="9"/>
      <c r="V774" s="9"/>
      <c r="W774" s="9"/>
      <c r="X774" s="9"/>
      <c r="Y774" s="9"/>
    </row>
    <row r="775" spans="6:25" ht="15.75" customHeight="1" x14ac:dyDescent="0.25">
      <c r="F775" s="12"/>
      <c r="G775" s="12"/>
      <c r="U775" s="9"/>
      <c r="V775" s="9"/>
      <c r="W775" s="9"/>
      <c r="X775" s="9"/>
      <c r="Y775" s="9"/>
    </row>
    <row r="776" spans="6:25" ht="15.75" customHeight="1" x14ac:dyDescent="0.25">
      <c r="F776" s="12"/>
      <c r="G776" s="12"/>
      <c r="U776" s="9"/>
      <c r="V776" s="9"/>
      <c r="W776" s="9"/>
      <c r="X776" s="9"/>
      <c r="Y776" s="9"/>
    </row>
    <row r="777" spans="6:25" ht="15.75" customHeight="1" x14ac:dyDescent="0.25">
      <c r="F777" s="12"/>
      <c r="G777" s="12"/>
      <c r="U777" s="9"/>
      <c r="V777" s="9"/>
      <c r="W777" s="9"/>
      <c r="X777" s="9"/>
      <c r="Y777" s="9"/>
    </row>
    <row r="778" spans="6:25" ht="15.75" customHeight="1" x14ac:dyDescent="0.25">
      <c r="F778" s="12"/>
      <c r="G778" s="12"/>
      <c r="U778" s="9"/>
      <c r="V778" s="9"/>
      <c r="W778" s="9"/>
      <c r="X778" s="9"/>
      <c r="Y778" s="9"/>
    </row>
    <row r="779" spans="6:25" ht="15.75" customHeight="1" x14ac:dyDescent="0.25">
      <c r="F779" s="12"/>
      <c r="G779" s="12"/>
      <c r="U779" s="9"/>
      <c r="V779" s="9"/>
      <c r="W779" s="9"/>
      <c r="X779" s="9"/>
      <c r="Y779" s="9"/>
    </row>
    <row r="780" spans="6:25" ht="15.75" customHeight="1" x14ac:dyDescent="0.25">
      <c r="F780" s="12"/>
      <c r="G780" s="12"/>
      <c r="U780" s="9"/>
      <c r="V780" s="9"/>
      <c r="W780" s="9"/>
      <c r="X780" s="9"/>
      <c r="Y780" s="9"/>
    </row>
    <row r="781" spans="6:25" ht="15.75" customHeight="1" x14ac:dyDescent="0.25">
      <c r="F781" s="12"/>
      <c r="G781" s="12"/>
      <c r="U781" s="9"/>
      <c r="V781" s="9"/>
      <c r="W781" s="9"/>
      <c r="X781" s="9"/>
      <c r="Y781" s="9"/>
    </row>
    <row r="782" spans="6:25" ht="15.75" customHeight="1" x14ac:dyDescent="0.25">
      <c r="F782" s="12"/>
      <c r="G782" s="12"/>
      <c r="U782" s="9"/>
      <c r="V782" s="9"/>
      <c r="W782" s="9"/>
      <c r="X782" s="9"/>
      <c r="Y782" s="9"/>
    </row>
    <row r="783" spans="6:25" ht="15.75" customHeight="1" x14ac:dyDescent="0.25">
      <c r="F783" s="12"/>
      <c r="G783" s="12"/>
      <c r="U783" s="9"/>
      <c r="V783" s="9"/>
      <c r="W783" s="9"/>
      <c r="X783" s="9"/>
      <c r="Y783" s="9"/>
    </row>
    <row r="784" spans="6:25" ht="15.75" customHeight="1" x14ac:dyDescent="0.25">
      <c r="F784" s="12"/>
      <c r="G784" s="12"/>
      <c r="U784" s="9"/>
      <c r="V784" s="9"/>
      <c r="W784" s="9"/>
      <c r="X784" s="9"/>
      <c r="Y784" s="9"/>
    </row>
    <row r="785" spans="6:25" ht="15.75" customHeight="1" x14ac:dyDescent="0.25">
      <c r="F785" s="12"/>
      <c r="G785" s="12"/>
      <c r="U785" s="9"/>
      <c r="V785" s="9"/>
      <c r="W785" s="9"/>
      <c r="X785" s="9"/>
      <c r="Y785" s="9"/>
    </row>
    <row r="786" spans="6:25" ht="15.75" customHeight="1" x14ac:dyDescent="0.25">
      <c r="F786" s="12"/>
      <c r="G786" s="12"/>
      <c r="U786" s="9"/>
      <c r="V786" s="9"/>
      <c r="W786" s="9"/>
      <c r="X786" s="9"/>
      <c r="Y786" s="9"/>
    </row>
    <row r="787" spans="6:25" ht="15.75" customHeight="1" x14ac:dyDescent="0.25">
      <c r="F787" s="12"/>
      <c r="G787" s="12"/>
      <c r="U787" s="9"/>
      <c r="V787" s="9"/>
      <c r="W787" s="9"/>
      <c r="X787" s="9"/>
      <c r="Y787" s="9"/>
    </row>
    <row r="788" spans="6:25" ht="15.75" customHeight="1" x14ac:dyDescent="0.25">
      <c r="F788" s="12"/>
      <c r="G788" s="12"/>
      <c r="U788" s="9"/>
      <c r="V788" s="9"/>
      <c r="W788" s="9"/>
      <c r="X788" s="9"/>
      <c r="Y788" s="9"/>
    </row>
    <row r="789" spans="6:25" ht="15.75" customHeight="1" x14ac:dyDescent="0.25">
      <c r="F789" s="12"/>
      <c r="G789" s="12"/>
      <c r="U789" s="9"/>
      <c r="V789" s="9"/>
      <c r="W789" s="9"/>
      <c r="X789" s="9"/>
      <c r="Y789" s="9"/>
    </row>
    <row r="790" spans="6:25" ht="15.75" customHeight="1" x14ac:dyDescent="0.25">
      <c r="F790" s="12"/>
      <c r="G790" s="12"/>
      <c r="U790" s="9"/>
      <c r="V790" s="9"/>
      <c r="W790" s="9"/>
      <c r="X790" s="9"/>
      <c r="Y790" s="9"/>
    </row>
    <row r="791" spans="6:25" ht="15.75" customHeight="1" x14ac:dyDescent="0.25">
      <c r="F791" s="12"/>
      <c r="G791" s="12"/>
      <c r="U791" s="9"/>
      <c r="V791" s="9"/>
      <c r="W791" s="9"/>
      <c r="X791" s="9"/>
      <c r="Y791" s="9"/>
    </row>
    <row r="792" spans="6:25" ht="15.75" customHeight="1" x14ac:dyDescent="0.25">
      <c r="F792" s="12"/>
      <c r="G792" s="12"/>
      <c r="U792" s="9"/>
      <c r="V792" s="9"/>
      <c r="W792" s="9"/>
      <c r="X792" s="9"/>
      <c r="Y792" s="9"/>
    </row>
    <row r="793" spans="6:25" ht="15.75" customHeight="1" x14ac:dyDescent="0.25">
      <c r="F793" s="12"/>
      <c r="G793" s="12"/>
      <c r="U793" s="9"/>
      <c r="V793" s="9"/>
      <c r="W793" s="9"/>
      <c r="X793" s="9"/>
      <c r="Y793" s="9"/>
    </row>
    <row r="794" spans="6:25" ht="15.75" customHeight="1" x14ac:dyDescent="0.25">
      <c r="F794" s="12"/>
      <c r="G794" s="12"/>
      <c r="U794" s="9"/>
      <c r="V794" s="9"/>
      <c r="W794" s="9"/>
      <c r="X794" s="9"/>
      <c r="Y794" s="9"/>
    </row>
    <row r="795" spans="6:25" ht="15.75" customHeight="1" x14ac:dyDescent="0.25">
      <c r="F795" s="12"/>
      <c r="G795" s="12"/>
      <c r="U795" s="9"/>
      <c r="V795" s="9"/>
      <c r="W795" s="9"/>
      <c r="X795" s="9"/>
      <c r="Y795" s="9"/>
    </row>
    <row r="796" spans="6:25" ht="15.75" customHeight="1" x14ac:dyDescent="0.25">
      <c r="F796" s="12"/>
      <c r="G796" s="12"/>
      <c r="U796" s="9"/>
      <c r="V796" s="9"/>
      <c r="W796" s="9"/>
      <c r="X796" s="9"/>
      <c r="Y796" s="9"/>
    </row>
    <row r="797" spans="6:25" ht="15.75" customHeight="1" x14ac:dyDescent="0.25">
      <c r="F797" s="12"/>
      <c r="G797" s="12"/>
      <c r="U797" s="9"/>
      <c r="V797" s="9"/>
      <c r="W797" s="9"/>
      <c r="X797" s="9"/>
      <c r="Y797" s="9"/>
    </row>
    <row r="798" spans="6:25" ht="15.75" customHeight="1" x14ac:dyDescent="0.25">
      <c r="F798" s="12"/>
      <c r="G798" s="12"/>
      <c r="U798" s="9"/>
      <c r="V798" s="9"/>
      <c r="W798" s="9"/>
      <c r="X798" s="9"/>
      <c r="Y798" s="9"/>
    </row>
    <row r="799" spans="6:25" ht="15.75" customHeight="1" x14ac:dyDescent="0.25">
      <c r="F799" s="12"/>
      <c r="G799" s="12"/>
      <c r="U799" s="9"/>
      <c r="V799" s="9"/>
      <c r="W799" s="9"/>
      <c r="X799" s="9"/>
      <c r="Y799" s="9"/>
    </row>
    <row r="800" spans="6:25" ht="15.75" customHeight="1" x14ac:dyDescent="0.25">
      <c r="F800" s="12"/>
      <c r="G800" s="12"/>
      <c r="U800" s="9"/>
      <c r="V800" s="9"/>
      <c r="W800" s="9"/>
      <c r="X800" s="9"/>
      <c r="Y800" s="9"/>
    </row>
    <row r="801" spans="6:25" ht="15.75" customHeight="1" x14ac:dyDescent="0.25">
      <c r="F801" s="12"/>
      <c r="G801" s="12"/>
      <c r="U801" s="9"/>
      <c r="V801" s="9"/>
      <c r="W801" s="9"/>
      <c r="X801" s="9"/>
      <c r="Y801" s="9"/>
    </row>
    <row r="802" spans="6:25" ht="15.75" customHeight="1" x14ac:dyDescent="0.25">
      <c r="F802" s="12"/>
      <c r="G802" s="12"/>
      <c r="U802" s="9"/>
      <c r="V802" s="9"/>
      <c r="W802" s="9"/>
      <c r="X802" s="9"/>
      <c r="Y802" s="9"/>
    </row>
    <row r="803" spans="6:25" ht="15.75" customHeight="1" x14ac:dyDescent="0.25">
      <c r="F803" s="12"/>
      <c r="G803" s="12"/>
      <c r="U803" s="9"/>
      <c r="V803" s="9"/>
      <c r="W803" s="9"/>
      <c r="X803" s="9"/>
      <c r="Y803" s="9"/>
    </row>
    <row r="804" spans="6:25" ht="15.75" customHeight="1" x14ac:dyDescent="0.25">
      <c r="F804" s="12"/>
      <c r="G804" s="12"/>
      <c r="U804" s="9"/>
      <c r="V804" s="9"/>
      <c r="W804" s="9"/>
      <c r="X804" s="9"/>
      <c r="Y804" s="9"/>
    </row>
    <row r="805" spans="6:25" ht="15.75" customHeight="1" x14ac:dyDescent="0.25">
      <c r="F805" s="12"/>
      <c r="G805" s="12"/>
      <c r="U805" s="9"/>
      <c r="V805" s="9"/>
      <c r="W805" s="9"/>
      <c r="X805" s="9"/>
      <c r="Y805" s="9"/>
    </row>
    <row r="806" spans="6:25" ht="15.75" customHeight="1" x14ac:dyDescent="0.25">
      <c r="F806" s="12"/>
      <c r="G806" s="12"/>
      <c r="U806" s="9"/>
      <c r="V806" s="9"/>
      <c r="W806" s="9"/>
      <c r="X806" s="9"/>
      <c r="Y806" s="9"/>
    </row>
    <row r="807" spans="6:25" ht="15.75" customHeight="1" x14ac:dyDescent="0.25">
      <c r="F807" s="12"/>
      <c r="G807" s="12"/>
      <c r="U807" s="9"/>
      <c r="V807" s="9"/>
      <c r="W807" s="9"/>
      <c r="X807" s="9"/>
      <c r="Y807" s="9"/>
    </row>
    <row r="808" spans="6:25" ht="15.75" customHeight="1" x14ac:dyDescent="0.25">
      <c r="F808" s="12"/>
      <c r="G808" s="12"/>
      <c r="U808" s="9"/>
      <c r="V808" s="9"/>
      <c r="W808" s="9"/>
      <c r="X808" s="9"/>
      <c r="Y808" s="9"/>
    </row>
    <row r="809" spans="6:25" ht="15.75" customHeight="1" x14ac:dyDescent="0.25">
      <c r="F809" s="12"/>
      <c r="G809" s="12"/>
      <c r="U809" s="9"/>
      <c r="V809" s="9"/>
      <c r="W809" s="9"/>
      <c r="X809" s="9"/>
      <c r="Y809" s="9"/>
    </row>
    <row r="810" spans="6:25" ht="15.75" customHeight="1" x14ac:dyDescent="0.25">
      <c r="F810" s="12"/>
      <c r="G810" s="12"/>
      <c r="U810" s="9"/>
      <c r="V810" s="9"/>
      <c r="W810" s="9"/>
      <c r="X810" s="9"/>
      <c r="Y810" s="9"/>
    </row>
    <row r="811" spans="6:25" ht="15.75" customHeight="1" x14ac:dyDescent="0.25">
      <c r="F811" s="12"/>
      <c r="G811" s="12"/>
      <c r="U811" s="9"/>
      <c r="V811" s="9"/>
      <c r="W811" s="9"/>
      <c r="X811" s="9"/>
      <c r="Y811" s="9"/>
    </row>
    <row r="812" spans="6:25" ht="15.75" customHeight="1" x14ac:dyDescent="0.25">
      <c r="F812" s="12"/>
      <c r="G812" s="12"/>
      <c r="U812" s="9"/>
      <c r="V812" s="9"/>
      <c r="W812" s="9"/>
      <c r="X812" s="9"/>
      <c r="Y812" s="9"/>
    </row>
    <row r="813" spans="6:25" ht="15.75" customHeight="1" x14ac:dyDescent="0.25">
      <c r="F813" s="12"/>
      <c r="G813" s="12"/>
      <c r="U813" s="9"/>
      <c r="V813" s="9"/>
      <c r="W813" s="9"/>
      <c r="X813" s="9"/>
      <c r="Y813" s="9"/>
    </row>
    <row r="814" spans="6:25" ht="15.75" customHeight="1" x14ac:dyDescent="0.25">
      <c r="F814" s="12"/>
      <c r="G814" s="12"/>
      <c r="U814" s="9"/>
      <c r="V814" s="9"/>
      <c r="W814" s="9"/>
      <c r="X814" s="9"/>
      <c r="Y814" s="9"/>
    </row>
    <row r="815" spans="6:25" ht="15.75" customHeight="1" x14ac:dyDescent="0.25">
      <c r="F815" s="12"/>
      <c r="G815" s="12"/>
      <c r="U815" s="9"/>
      <c r="V815" s="9"/>
      <c r="W815" s="9"/>
      <c r="X815" s="9"/>
      <c r="Y815" s="9"/>
    </row>
    <row r="816" spans="6:25" ht="15.75" customHeight="1" x14ac:dyDescent="0.25">
      <c r="F816" s="12"/>
      <c r="G816" s="12"/>
      <c r="U816" s="9"/>
      <c r="V816" s="9"/>
      <c r="W816" s="9"/>
      <c r="X816" s="9"/>
      <c r="Y816" s="9"/>
    </row>
    <row r="817" spans="6:25" ht="15.75" customHeight="1" x14ac:dyDescent="0.25">
      <c r="F817" s="12"/>
      <c r="G817" s="12"/>
      <c r="U817" s="9"/>
      <c r="V817" s="9"/>
      <c r="W817" s="9"/>
      <c r="X817" s="9"/>
      <c r="Y817" s="9"/>
    </row>
    <row r="818" spans="6:25" ht="15.75" customHeight="1" x14ac:dyDescent="0.25">
      <c r="F818" s="12"/>
      <c r="G818" s="12"/>
      <c r="U818" s="9"/>
      <c r="V818" s="9"/>
      <c r="W818" s="9"/>
      <c r="X818" s="9"/>
      <c r="Y818" s="9"/>
    </row>
    <row r="819" spans="6:25" ht="15.75" customHeight="1" x14ac:dyDescent="0.25">
      <c r="F819" s="12"/>
      <c r="G819" s="12"/>
      <c r="U819" s="9"/>
      <c r="V819" s="9"/>
      <c r="W819" s="9"/>
      <c r="X819" s="9"/>
      <c r="Y819" s="9"/>
    </row>
    <row r="820" spans="6:25" ht="15.75" customHeight="1" x14ac:dyDescent="0.25">
      <c r="F820" s="12"/>
      <c r="G820" s="12"/>
      <c r="U820" s="9"/>
      <c r="V820" s="9"/>
      <c r="W820" s="9"/>
      <c r="X820" s="9"/>
      <c r="Y820" s="9"/>
    </row>
    <row r="821" spans="6:25" ht="15.75" customHeight="1" x14ac:dyDescent="0.25">
      <c r="F821" s="12"/>
      <c r="G821" s="12"/>
      <c r="U821" s="9"/>
      <c r="V821" s="9"/>
      <c r="W821" s="9"/>
      <c r="X821" s="9"/>
      <c r="Y821" s="9"/>
    </row>
    <row r="822" spans="6:25" ht="15.75" customHeight="1" x14ac:dyDescent="0.25">
      <c r="F822" s="12"/>
      <c r="G822" s="12"/>
      <c r="U822" s="9"/>
      <c r="V822" s="9"/>
      <c r="W822" s="9"/>
      <c r="X822" s="9"/>
      <c r="Y822" s="9"/>
    </row>
    <row r="823" spans="6:25" ht="15.75" customHeight="1" x14ac:dyDescent="0.25">
      <c r="F823" s="12"/>
      <c r="G823" s="12"/>
      <c r="U823" s="9"/>
      <c r="V823" s="9"/>
      <c r="W823" s="9"/>
      <c r="X823" s="9"/>
      <c r="Y823" s="9"/>
    </row>
    <row r="824" spans="6:25" ht="15.75" customHeight="1" x14ac:dyDescent="0.25">
      <c r="F824" s="12"/>
      <c r="G824" s="12"/>
      <c r="U824" s="9"/>
      <c r="V824" s="9"/>
      <c r="W824" s="9"/>
      <c r="X824" s="9"/>
      <c r="Y824" s="9"/>
    </row>
    <row r="825" spans="6:25" ht="15.75" customHeight="1" x14ac:dyDescent="0.25">
      <c r="F825" s="12"/>
      <c r="G825" s="12"/>
      <c r="U825" s="9"/>
      <c r="V825" s="9"/>
      <c r="W825" s="9"/>
      <c r="X825" s="9"/>
      <c r="Y825" s="9"/>
    </row>
    <row r="826" spans="6:25" ht="15.75" customHeight="1" x14ac:dyDescent="0.25">
      <c r="F826" s="12"/>
      <c r="G826" s="12"/>
      <c r="U826" s="9"/>
      <c r="V826" s="9"/>
      <c r="W826" s="9"/>
      <c r="X826" s="9"/>
      <c r="Y826" s="9"/>
    </row>
    <row r="827" spans="6:25" ht="15.75" customHeight="1" x14ac:dyDescent="0.25">
      <c r="F827" s="12"/>
      <c r="G827" s="12"/>
      <c r="U827" s="9"/>
      <c r="V827" s="9"/>
      <c r="W827" s="9"/>
      <c r="X827" s="9"/>
      <c r="Y827" s="9"/>
    </row>
    <row r="828" spans="6:25" ht="15.75" customHeight="1" x14ac:dyDescent="0.25">
      <c r="F828" s="12"/>
      <c r="G828" s="12"/>
      <c r="U828" s="9"/>
      <c r="V828" s="9"/>
      <c r="W828" s="9"/>
      <c r="X828" s="9"/>
      <c r="Y828" s="9"/>
    </row>
    <row r="829" spans="6:25" ht="15.75" customHeight="1" x14ac:dyDescent="0.25">
      <c r="F829" s="12"/>
      <c r="G829" s="12"/>
      <c r="U829" s="9"/>
      <c r="V829" s="9"/>
      <c r="W829" s="9"/>
      <c r="X829" s="9"/>
      <c r="Y829" s="9"/>
    </row>
    <row r="830" spans="6:25" ht="15.75" customHeight="1" x14ac:dyDescent="0.25">
      <c r="F830" s="12"/>
      <c r="G830" s="12"/>
      <c r="U830" s="9"/>
      <c r="V830" s="9"/>
      <c r="W830" s="9"/>
      <c r="X830" s="9"/>
      <c r="Y830" s="9"/>
    </row>
    <row r="831" spans="6:25" ht="15.75" customHeight="1" x14ac:dyDescent="0.25">
      <c r="F831" s="12"/>
      <c r="G831" s="12"/>
      <c r="U831" s="9"/>
      <c r="V831" s="9"/>
      <c r="W831" s="9"/>
      <c r="X831" s="9"/>
      <c r="Y831" s="9"/>
    </row>
    <row r="832" spans="6:25" ht="15.75" customHeight="1" x14ac:dyDescent="0.25">
      <c r="F832" s="12"/>
      <c r="G832" s="12"/>
      <c r="U832" s="9"/>
      <c r="V832" s="9"/>
      <c r="W832" s="9"/>
      <c r="X832" s="9"/>
      <c r="Y832" s="9"/>
    </row>
    <row r="833" spans="6:25" ht="15.75" customHeight="1" x14ac:dyDescent="0.25">
      <c r="F833" s="12"/>
      <c r="G833" s="12"/>
      <c r="U833" s="9"/>
      <c r="V833" s="9"/>
      <c r="W833" s="9"/>
      <c r="X833" s="9"/>
      <c r="Y833" s="9"/>
    </row>
    <row r="834" spans="6:25" ht="15.75" customHeight="1" x14ac:dyDescent="0.25">
      <c r="F834" s="12"/>
      <c r="G834" s="12"/>
      <c r="U834" s="9"/>
      <c r="V834" s="9"/>
      <c r="W834" s="9"/>
      <c r="X834" s="9"/>
      <c r="Y834" s="9"/>
    </row>
    <row r="835" spans="6:25" ht="15.75" customHeight="1" x14ac:dyDescent="0.25">
      <c r="F835" s="12"/>
      <c r="G835" s="12"/>
      <c r="U835" s="9"/>
      <c r="V835" s="9"/>
      <c r="W835" s="9"/>
      <c r="X835" s="9"/>
      <c r="Y835" s="9"/>
    </row>
    <row r="836" spans="6:25" ht="15.75" customHeight="1" x14ac:dyDescent="0.25">
      <c r="F836" s="12"/>
      <c r="G836" s="12"/>
      <c r="U836" s="9"/>
      <c r="V836" s="9"/>
      <c r="W836" s="9"/>
      <c r="X836" s="9"/>
      <c r="Y836" s="9"/>
    </row>
    <row r="837" spans="6:25" ht="15.75" customHeight="1" x14ac:dyDescent="0.25">
      <c r="F837" s="12"/>
      <c r="G837" s="12"/>
      <c r="U837" s="9"/>
      <c r="V837" s="9"/>
      <c r="W837" s="9"/>
      <c r="X837" s="9"/>
      <c r="Y837" s="9"/>
    </row>
    <row r="838" spans="6:25" ht="15.75" customHeight="1" x14ac:dyDescent="0.25">
      <c r="F838" s="12"/>
      <c r="G838" s="12"/>
      <c r="U838" s="9"/>
      <c r="V838" s="9"/>
      <c r="W838" s="9"/>
      <c r="X838" s="9"/>
      <c r="Y838" s="9"/>
    </row>
    <row r="839" spans="6:25" ht="15.75" customHeight="1" x14ac:dyDescent="0.25">
      <c r="F839" s="12"/>
      <c r="G839" s="12"/>
      <c r="U839" s="9"/>
      <c r="V839" s="9"/>
      <c r="W839" s="9"/>
      <c r="X839" s="9"/>
      <c r="Y839" s="9"/>
    </row>
    <row r="840" spans="6:25" ht="15.75" customHeight="1" x14ac:dyDescent="0.25">
      <c r="F840" s="12"/>
      <c r="G840" s="12"/>
      <c r="U840" s="9"/>
      <c r="V840" s="9"/>
      <c r="W840" s="9"/>
      <c r="X840" s="9"/>
      <c r="Y840" s="9"/>
    </row>
    <row r="841" spans="6:25" ht="15.75" customHeight="1" x14ac:dyDescent="0.25">
      <c r="F841" s="12"/>
      <c r="G841" s="12"/>
      <c r="U841" s="9"/>
      <c r="V841" s="9"/>
      <c r="W841" s="9"/>
      <c r="X841" s="9"/>
      <c r="Y841" s="9"/>
    </row>
    <row r="842" spans="6:25" ht="15.75" customHeight="1" x14ac:dyDescent="0.25">
      <c r="F842" s="12"/>
      <c r="G842" s="12"/>
      <c r="U842" s="9"/>
      <c r="V842" s="9"/>
      <c r="W842" s="9"/>
      <c r="X842" s="9"/>
      <c r="Y842" s="9"/>
    </row>
    <row r="843" spans="6:25" ht="15.75" customHeight="1" x14ac:dyDescent="0.25">
      <c r="F843" s="12"/>
      <c r="G843" s="12"/>
      <c r="U843" s="9"/>
      <c r="V843" s="9"/>
      <c r="W843" s="9"/>
      <c r="X843" s="9"/>
      <c r="Y843" s="9"/>
    </row>
    <row r="844" spans="6:25" ht="15.75" customHeight="1" x14ac:dyDescent="0.25">
      <c r="F844" s="12"/>
      <c r="G844" s="12"/>
      <c r="U844" s="9"/>
      <c r="V844" s="9"/>
      <c r="W844" s="9"/>
      <c r="X844" s="9"/>
      <c r="Y844" s="9"/>
    </row>
    <row r="845" spans="6:25" ht="15.75" customHeight="1" x14ac:dyDescent="0.25">
      <c r="F845" s="12"/>
      <c r="G845" s="12"/>
      <c r="U845" s="9"/>
      <c r="V845" s="9"/>
      <c r="W845" s="9"/>
      <c r="X845" s="9"/>
      <c r="Y845" s="9"/>
    </row>
    <row r="846" spans="6:25" ht="15.75" customHeight="1" x14ac:dyDescent="0.25">
      <c r="F846" s="12"/>
      <c r="G846" s="12"/>
      <c r="U846" s="9"/>
      <c r="V846" s="9"/>
      <c r="W846" s="9"/>
      <c r="X846" s="9"/>
      <c r="Y846" s="9"/>
    </row>
    <row r="847" spans="6:25" ht="15.75" customHeight="1" x14ac:dyDescent="0.25">
      <c r="F847" s="12"/>
      <c r="G847" s="12"/>
      <c r="U847" s="9"/>
      <c r="V847" s="9"/>
      <c r="W847" s="9"/>
      <c r="X847" s="9"/>
      <c r="Y847" s="9"/>
    </row>
    <row r="848" spans="6:25" ht="15.75" customHeight="1" x14ac:dyDescent="0.25">
      <c r="F848" s="12"/>
      <c r="G848" s="12"/>
      <c r="U848" s="9"/>
      <c r="V848" s="9"/>
      <c r="W848" s="9"/>
      <c r="X848" s="9"/>
      <c r="Y848" s="9"/>
    </row>
    <row r="849" spans="6:25" ht="15.75" customHeight="1" x14ac:dyDescent="0.25">
      <c r="F849" s="12"/>
      <c r="G849" s="12"/>
      <c r="U849" s="9"/>
      <c r="V849" s="9"/>
      <c r="W849" s="9"/>
      <c r="X849" s="9"/>
      <c r="Y849" s="9"/>
    </row>
    <row r="850" spans="6:25" ht="15.75" customHeight="1" x14ac:dyDescent="0.25">
      <c r="F850" s="12"/>
      <c r="G850" s="12"/>
      <c r="U850" s="9"/>
      <c r="V850" s="9"/>
      <c r="W850" s="9"/>
      <c r="X850" s="9"/>
      <c r="Y850" s="9"/>
    </row>
    <row r="851" spans="6:25" ht="15.75" customHeight="1" x14ac:dyDescent="0.25">
      <c r="F851" s="12"/>
      <c r="G851" s="12"/>
      <c r="U851" s="9"/>
      <c r="V851" s="9"/>
      <c r="W851" s="9"/>
      <c r="X851" s="9"/>
      <c r="Y851" s="9"/>
    </row>
    <row r="852" spans="6:25" ht="15.75" customHeight="1" x14ac:dyDescent="0.25">
      <c r="F852" s="12"/>
      <c r="G852" s="12"/>
      <c r="U852" s="9"/>
      <c r="V852" s="9"/>
      <c r="W852" s="9"/>
      <c r="X852" s="9"/>
      <c r="Y852" s="9"/>
    </row>
    <row r="853" spans="6:25" ht="15.75" customHeight="1" x14ac:dyDescent="0.25">
      <c r="F853" s="12"/>
      <c r="G853" s="12"/>
      <c r="U853" s="9"/>
      <c r="V853" s="9"/>
      <c r="W853" s="9"/>
      <c r="X853" s="9"/>
      <c r="Y853" s="9"/>
    </row>
    <row r="854" spans="6:25" ht="15.75" customHeight="1" x14ac:dyDescent="0.25">
      <c r="F854" s="12"/>
      <c r="G854" s="12"/>
      <c r="U854" s="9"/>
      <c r="V854" s="9"/>
      <c r="W854" s="9"/>
      <c r="X854" s="9"/>
      <c r="Y854" s="9"/>
    </row>
    <row r="855" spans="6:25" ht="15.75" customHeight="1" x14ac:dyDescent="0.25">
      <c r="F855" s="12"/>
      <c r="G855" s="12"/>
      <c r="U855" s="9"/>
      <c r="V855" s="9"/>
      <c r="W855" s="9"/>
      <c r="X855" s="9"/>
      <c r="Y855" s="9"/>
    </row>
    <row r="856" spans="6:25" ht="15.75" customHeight="1" x14ac:dyDescent="0.25">
      <c r="F856" s="12"/>
      <c r="G856" s="12"/>
      <c r="U856" s="9"/>
      <c r="V856" s="9"/>
      <c r="W856" s="9"/>
      <c r="X856" s="9"/>
      <c r="Y856" s="9"/>
    </row>
    <row r="857" spans="6:25" ht="15.75" customHeight="1" x14ac:dyDescent="0.25">
      <c r="F857" s="12"/>
      <c r="G857" s="12"/>
      <c r="U857" s="9"/>
      <c r="V857" s="9"/>
      <c r="W857" s="9"/>
      <c r="X857" s="9"/>
      <c r="Y857" s="9"/>
    </row>
    <row r="858" spans="6:25" ht="15.75" customHeight="1" x14ac:dyDescent="0.25">
      <c r="F858" s="12"/>
      <c r="G858" s="12"/>
      <c r="U858" s="9"/>
      <c r="V858" s="9"/>
      <c r="W858" s="9"/>
      <c r="X858" s="9"/>
      <c r="Y858" s="9"/>
    </row>
    <row r="859" spans="6:25" ht="15.75" customHeight="1" x14ac:dyDescent="0.25">
      <c r="F859" s="12"/>
      <c r="G859" s="12"/>
      <c r="U859" s="9"/>
      <c r="V859" s="9"/>
      <c r="W859" s="9"/>
      <c r="X859" s="9"/>
      <c r="Y859" s="9"/>
    </row>
    <row r="860" spans="6:25" ht="15.75" customHeight="1" x14ac:dyDescent="0.25">
      <c r="F860" s="12"/>
      <c r="G860" s="12"/>
      <c r="U860" s="9"/>
      <c r="V860" s="9"/>
      <c r="W860" s="9"/>
      <c r="X860" s="9"/>
      <c r="Y860" s="9"/>
    </row>
    <row r="861" spans="6:25" ht="15.75" customHeight="1" x14ac:dyDescent="0.25">
      <c r="F861" s="12"/>
      <c r="G861" s="12"/>
      <c r="U861" s="9"/>
      <c r="V861" s="9"/>
      <c r="W861" s="9"/>
      <c r="X861" s="9"/>
      <c r="Y861" s="9"/>
    </row>
    <row r="862" spans="6:25" ht="15.75" customHeight="1" x14ac:dyDescent="0.25">
      <c r="F862" s="12"/>
      <c r="G862" s="12"/>
      <c r="U862" s="9"/>
      <c r="V862" s="9"/>
      <c r="W862" s="9"/>
      <c r="X862" s="9"/>
      <c r="Y862" s="9"/>
    </row>
    <row r="863" spans="6:25" ht="15.75" customHeight="1" x14ac:dyDescent="0.25">
      <c r="F863" s="12"/>
      <c r="G863" s="12"/>
      <c r="U863" s="9"/>
      <c r="V863" s="9"/>
      <c r="W863" s="9"/>
      <c r="X863" s="9"/>
      <c r="Y863" s="9"/>
    </row>
    <row r="864" spans="6:25" ht="15.75" customHeight="1" x14ac:dyDescent="0.25">
      <c r="F864" s="12"/>
      <c r="G864" s="12"/>
      <c r="U864" s="9"/>
      <c r="V864" s="9"/>
      <c r="W864" s="9"/>
      <c r="X864" s="9"/>
      <c r="Y864" s="9"/>
    </row>
    <row r="865" spans="6:25" ht="15.75" customHeight="1" x14ac:dyDescent="0.25">
      <c r="F865" s="12"/>
      <c r="G865" s="12"/>
      <c r="U865" s="9"/>
      <c r="V865" s="9"/>
      <c r="W865" s="9"/>
      <c r="X865" s="9"/>
      <c r="Y865" s="9"/>
    </row>
    <row r="866" spans="6:25" ht="15.75" customHeight="1" x14ac:dyDescent="0.25">
      <c r="F866" s="12"/>
      <c r="G866" s="12"/>
      <c r="U866" s="9"/>
      <c r="V866" s="9"/>
      <c r="W866" s="9"/>
      <c r="X866" s="9"/>
      <c r="Y866" s="9"/>
    </row>
    <row r="867" spans="6:25" ht="15.75" customHeight="1" x14ac:dyDescent="0.25">
      <c r="F867" s="12"/>
      <c r="G867" s="12"/>
      <c r="U867" s="9"/>
      <c r="V867" s="9"/>
      <c r="W867" s="9"/>
      <c r="X867" s="9"/>
      <c r="Y867" s="9"/>
    </row>
    <row r="868" spans="6:25" ht="15.75" customHeight="1" x14ac:dyDescent="0.25">
      <c r="F868" s="12"/>
      <c r="G868" s="12"/>
      <c r="U868" s="9"/>
      <c r="V868" s="9"/>
      <c r="W868" s="9"/>
      <c r="X868" s="9"/>
      <c r="Y868" s="9"/>
    </row>
    <row r="869" spans="6:25" ht="15.75" customHeight="1" x14ac:dyDescent="0.25">
      <c r="F869" s="12"/>
      <c r="G869" s="12"/>
      <c r="U869" s="9"/>
      <c r="V869" s="9"/>
      <c r="W869" s="9"/>
      <c r="X869" s="9"/>
      <c r="Y869" s="9"/>
    </row>
    <row r="870" spans="6:25" ht="15.75" customHeight="1" x14ac:dyDescent="0.25">
      <c r="F870" s="12"/>
      <c r="G870" s="12"/>
      <c r="U870" s="9"/>
      <c r="V870" s="9"/>
      <c r="W870" s="9"/>
      <c r="X870" s="9"/>
      <c r="Y870" s="9"/>
    </row>
    <row r="871" spans="6:25" ht="15.75" customHeight="1" x14ac:dyDescent="0.25">
      <c r="F871" s="12"/>
      <c r="G871" s="12"/>
      <c r="U871" s="9"/>
      <c r="V871" s="9"/>
      <c r="W871" s="9"/>
      <c r="X871" s="9"/>
      <c r="Y871" s="9"/>
    </row>
    <row r="872" spans="6:25" ht="15.75" customHeight="1" x14ac:dyDescent="0.25">
      <c r="F872" s="12"/>
      <c r="G872" s="12"/>
      <c r="U872" s="9"/>
      <c r="V872" s="9"/>
      <c r="W872" s="9"/>
      <c r="X872" s="9"/>
      <c r="Y872" s="9"/>
    </row>
    <row r="873" spans="6:25" ht="15.75" customHeight="1" x14ac:dyDescent="0.25">
      <c r="F873" s="12"/>
      <c r="G873" s="12"/>
      <c r="U873" s="9"/>
      <c r="V873" s="9"/>
      <c r="W873" s="9"/>
      <c r="X873" s="9"/>
      <c r="Y873" s="9"/>
    </row>
    <row r="874" spans="6:25" ht="15.75" customHeight="1" x14ac:dyDescent="0.25">
      <c r="F874" s="12"/>
      <c r="G874" s="12"/>
      <c r="U874" s="9"/>
      <c r="V874" s="9"/>
      <c r="W874" s="9"/>
      <c r="X874" s="9"/>
      <c r="Y874" s="9"/>
    </row>
    <row r="875" spans="6:25" ht="15.75" customHeight="1" x14ac:dyDescent="0.25">
      <c r="F875" s="12"/>
      <c r="G875" s="12"/>
      <c r="U875" s="9"/>
      <c r="V875" s="9"/>
      <c r="W875" s="9"/>
      <c r="X875" s="9"/>
      <c r="Y875" s="9"/>
    </row>
    <row r="876" spans="6:25" ht="15.75" customHeight="1" x14ac:dyDescent="0.25">
      <c r="F876" s="12"/>
      <c r="G876" s="12"/>
      <c r="U876" s="9"/>
      <c r="V876" s="9"/>
      <c r="W876" s="9"/>
      <c r="X876" s="9"/>
      <c r="Y876" s="9"/>
    </row>
    <row r="877" spans="6:25" ht="15.75" customHeight="1" x14ac:dyDescent="0.25">
      <c r="F877" s="12"/>
      <c r="G877" s="12"/>
      <c r="U877" s="9"/>
      <c r="V877" s="9"/>
      <c r="W877" s="9"/>
      <c r="X877" s="9"/>
      <c r="Y877" s="9"/>
    </row>
    <row r="878" spans="6:25" ht="15.75" customHeight="1" x14ac:dyDescent="0.25">
      <c r="F878" s="12"/>
      <c r="G878" s="12"/>
      <c r="U878" s="9"/>
      <c r="V878" s="9"/>
      <c r="W878" s="9"/>
      <c r="X878" s="9"/>
      <c r="Y878" s="9"/>
    </row>
    <row r="879" spans="6:25" ht="15.75" customHeight="1" x14ac:dyDescent="0.25">
      <c r="F879" s="12"/>
      <c r="G879" s="12"/>
      <c r="U879" s="9"/>
      <c r="V879" s="9"/>
      <c r="W879" s="9"/>
      <c r="X879" s="9"/>
      <c r="Y879" s="9"/>
    </row>
    <row r="880" spans="6:25" ht="15.75" customHeight="1" x14ac:dyDescent="0.25">
      <c r="F880" s="12"/>
      <c r="G880" s="12"/>
      <c r="U880" s="9"/>
      <c r="V880" s="9"/>
      <c r="W880" s="9"/>
      <c r="X880" s="9"/>
      <c r="Y880" s="9"/>
    </row>
    <row r="881" spans="6:25" ht="15.75" customHeight="1" x14ac:dyDescent="0.25">
      <c r="F881" s="12"/>
      <c r="G881" s="12"/>
      <c r="U881" s="9"/>
      <c r="V881" s="9"/>
      <c r="W881" s="9"/>
      <c r="X881" s="9"/>
      <c r="Y881" s="9"/>
    </row>
    <row r="882" spans="6:25" ht="15.75" customHeight="1" x14ac:dyDescent="0.25">
      <c r="F882" s="12"/>
      <c r="G882" s="12"/>
      <c r="U882" s="9"/>
      <c r="V882" s="9"/>
      <c r="W882" s="9"/>
      <c r="X882" s="9"/>
      <c r="Y882" s="9"/>
    </row>
    <row r="883" spans="6:25" ht="15.75" customHeight="1" x14ac:dyDescent="0.25">
      <c r="F883" s="12"/>
      <c r="G883" s="12"/>
      <c r="U883" s="9"/>
      <c r="V883" s="9"/>
      <c r="W883" s="9"/>
      <c r="X883" s="9"/>
      <c r="Y883" s="9"/>
    </row>
    <row r="884" spans="6:25" ht="15.75" customHeight="1" x14ac:dyDescent="0.25">
      <c r="F884" s="12"/>
      <c r="G884" s="12"/>
      <c r="U884" s="9"/>
      <c r="V884" s="9"/>
      <c r="W884" s="9"/>
      <c r="X884" s="9"/>
      <c r="Y884" s="9"/>
    </row>
    <row r="885" spans="6:25" ht="15.75" customHeight="1" x14ac:dyDescent="0.25">
      <c r="F885" s="12"/>
      <c r="G885" s="12"/>
      <c r="U885" s="9"/>
      <c r="V885" s="9"/>
      <c r="W885" s="9"/>
      <c r="X885" s="9"/>
      <c r="Y885" s="9"/>
    </row>
    <row r="886" spans="6:25" ht="15.75" customHeight="1" x14ac:dyDescent="0.25">
      <c r="F886" s="12"/>
      <c r="G886" s="12"/>
      <c r="U886" s="9"/>
      <c r="V886" s="9"/>
      <c r="W886" s="9"/>
      <c r="X886" s="9"/>
      <c r="Y886" s="9"/>
    </row>
    <row r="887" spans="6:25" ht="15.75" customHeight="1" x14ac:dyDescent="0.25">
      <c r="F887" s="12"/>
      <c r="G887" s="12"/>
      <c r="U887" s="9"/>
      <c r="V887" s="9"/>
      <c r="W887" s="9"/>
      <c r="X887" s="9"/>
      <c r="Y887" s="9"/>
    </row>
    <row r="888" spans="6:25" ht="15.75" customHeight="1" x14ac:dyDescent="0.25">
      <c r="F888" s="12"/>
      <c r="G888" s="12"/>
      <c r="U888" s="9"/>
      <c r="V888" s="9"/>
      <c r="W888" s="9"/>
      <c r="X888" s="9"/>
      <c r="Y888" s="9"/>
    </row>
    <row r="889" spans="6:25" ht="15.75" customHeight="1" x14ac:dyDescent="0.25">
      <c r="F889" s="12"/>
      <c r="G889" s="12"/>
      <c r="U889" s="9"/>
      <c r="V889" s="9"/>
      <c r="W889" s="9"/>
      <c r="X889" s="9"/>
      <c r="Y889" s="9"/>
    </row>
    <row r="890" spans="6:25" ht="15.75" customHeight="1" x14ac:dyDescent="0.25">
      <c r="F890" s="12"/>
      <c r="G890" s="12"/>
      <c r="U890" s="9"/>
      <c r="V890" s="9"/>
      <c r="W890" s="9"/>
      <c r="X890" s="9"/>
      <c r="Y890" s="9"/>
    </row>
    <row r="891" spans="6:25" ht="15.75" customHeight="1" x14ac:dyDescent="0.25">
      <c r="F891" s="12"/>
      <c r="G891" s="12"/>
      <c r="U891" s="9"/>
      <c r="V891" s="9"/>
      <c r="W891" s="9"/>
      <c r="X891" s="9"/>
      <c r="Y891" s="9"/>
    </row>
    <row r="892" spans="6:25" ht="15.75" customHeight="1" x14ac:dyDescent="0.25">
      <c r="F892" s="12"/>
      <c r="G892" s="12"/>
      <c r="U892" s="9"/>
      <c r="V892" s="9"/>
      <c r="W892" s="9"/>
      <c r="X892" s="9"/>
      <c r="Y892" s="9"/>
    </row>
    <row r="893" spans="6:25" ht="15.75" customHeight="1" x14ac:dyDescent="0.25">
      <c r="F893" s="12"/>
      <c r="G893" s="12"/>
      <c r="U893" s="9"/>
      <c r="V893" s="9"/>
      <c r="W893" s="9"/>
      <c r="X893" s="9"/>
      <c r="Y893" s="9"/>
    </row>
    <row r="894" spans="6:25" ht="15.75" customHeight="1" x14ac:dyDescent="0.25">
      <c r="F894" s="12"/>
      <c r="G894" s="12"/>
      <c r="U894" s="9"/>
      <c r="V894" s="9"/>
      <c r="W894" s="9"/>
      <c r="X894" s="9"/>
      <c r="Y894" s="9"/>
    </row>
    <row r="895" spans="6:25" ht="15.75" customHeight="1" x14ac:dyDescent="0.25">
      <c r="F895" s="12"/>
      <c r="G895" s="12"/>
      <c r="U895" s="9"/>
      <c r="V895" s="9"/>
      <c r="W895" s="9"/>
      <c r="X895" s="9"/>
      <c r="Y895" s="9"/>
    </row>
    <row r="896" spans="6:25" ht="15.75" customHeight="1" x14ac:dyDescent="0.25">
      <c r="F896" s="12"/>
      <c r="G896" s="12"/>
      <c r="U896" s="9"/>
      <c r="V896" s="9"/>
      <c r="W896" s="9"/>
      <c r="X896" s="9"/>
      <c r="Y896" s="9"/>
    </row>
    <row r="897" spans="6:25" ht="15.75" customHeight="1" x14ac:dyDescent="0.25">
      <c r="F897" s="12"/>
      <c r="G897" s="12"/>
      <c r="U897" s="9"/>
      <c r="V897" s="9"/>
      <c r="W897" s="9"/>
      <c r="X897" s="9"/>
      <c r="Y897" s="9"/>
    </row>
    <row r="898" spans="6:25" ht="15.75" customHeight="1" x14ac:dyDescent="0.25">
      <c r="F898" s="12"/>
      <c r="G898" s="12"/>
      <c r="U898" s="9"/>
      <c r="V898" s="9"/>
      <c r="W898" s="9"/>
      <c r="X898" s="9"/>
      <c r="Y898" s="9"/>
    </row>
    <row r="899" spans="6:25" ht="15.75" customHeight="1" x14ac:dyDescent="0.25">
      <c r="F899" s="12"/>
      <c r="G899" s="12"/>
      <c r="U899" s="9"/>
      <c r="V899" s="9"/>
      <c r="W899" s="9"/>
      <c r="X899" s="9"/>
      <c r="Y899" s="9"/>
    </row>
    <row r="900" spans="6:25" ht="15.75" customHeight="1" x14ac:dyDescent="0.25">
      <c r="F900" s="12"/>
      <c r="G900" s="12"/>
      <c r="U900" s="9"/>
      <c r="V900" s="9"/>
      <c r="W900" s="9"/>
      <c r="X900" s="9"/>
      <c r="Y900" s="9"/>
    </row>
    <row r="901" spans="6:25" ht="15.75" customHeight="1" x14ac:dyDescent="0.25">
      <c r="F901" s="12"/>
      <c r="G901" s="12"/>
      <c r="U901" s="9"/>
      <c r="V901" s="9"/>
      <c r="W901" s="9"/>
      <c r="X901" s="9"/>
      <c r="Y901" s="9"/>
    </row>
    <row r="902" spans="6:25" ht="15.75" customHeight="1" x14ac:dyDescent="0.25">
      <c r="F902" s="12"/>
      <c r="G902" s="12"/>
      <c r="U902" s="9"/>
      <c r="V902" s="9"/>
      <c r="W902" s="9"/>
      <c r="X902" s="9"/>
      <c r="Y902" s="9"/>
    </row>
    <row r="903" spans="6:25" ht="15.75" customHeight="1" x14ac:dyDescent="0.25">
      <c r="F903" s="12"/>
      <c r="G903" s="12"/>
      <c r="U903" s="9"/>
      <c r="V903" s="9"/>
      <c r="W903" s="9"/>
      <c r="X903" s="9"/>
      <c r="Y903" s="9"/>
    </row>
    <row r="904" spans="6:25" ht="15.75" customHeight="1" x14ac:dyDescent="0.25">
      <c r="F904" s="12"/>
      <c r="G904" s="12"/>
      <c r="U904" s="9"/>
      <c r="V904" s="9"/>
      <c r="W904" s="9"/>
      <c r="X904" s="9"/>
      <c r="Y904" s="9"/>
    </row>
    <row r="905" spans="6:25" ht="15.75" customHeight="1" x14ac:dyDescent="0.25">
      <c r="F905" s="12"/>
      <c r="G905" s="12"/>
      <c r="U905" s="9"/>
      <c r="V905" s="9"/>
      <c r="W905" s="9"/>
      <c r="X905" s="9"/>
      <c r="Y905" s="9"/>
    </row>
    <row r="906" spans="6:25" ht="15.75" customHeight="1" x14ac:dyDescent="0.25">
      <c r="F906" s="12"/>
      <c r="G906" s="12"/>
      <c r="U906" s="9"/>
      <c r="V906" s="9"/>
      <c r="W906" s="9"/>
      <c r="X906" s="9"/>
      <c r="Y906" s="9"/>
    </row>
    <row r="907" spans="6:25" ht="15.75" customHeight="1" x14ac:dyDescent="0.25">
      <c r="F907" s="12"/>
      <c r="G907" s="12"/>
      <c r="U907" s="9"/>
      <c r="V907" s="9"/>
      <c r="W907" s="9"/>
      <c r="X907" s="9"/>
      <c r="Y907" s="9"/>
    </row>
    <row r="908" spans="6:25" ht="15.75" customHeight="1" x14ac:dyDescent="0.25">
      <c r="F908" s="12"/>
      <c r="G908" s="12"/>
      <c r="U908" s="9"/>
      <c r="V908" s="9"/>
      <c r="W908" s="9"/>
      <c r="X908" s="9"/>
      <c r="Y908" s="9"/>
    </row>
    <row r="909" spans="6:25" ht="15.75" customHeight="1" x14ac:dyDescent="0.25">
      <c r="F909" s="12"/>
      <c r="G909" s="12"/>
      <c r="U909" s="9"/>
      <c r="V909" s="9"/>
      <c r="W909" s="9"/>
      <c r="X909" s="9"/>
      <c r="Y909" s="9"/>
    </row>
    <row r="910" spans="6:25" ht="15.75" customHeight="1" x14ac:dyDescent="0.25">
      <c r="F910" s="12"/>
      <c r="G910" s="12"/>
      <c r="U910" s="9"/>
      <c r="V910" s="9"/>
      <c r="W910" s="9"/>
      <c r="X910" s="9"/>
      <c r="Y910" s="9"/>
    </row>
    <row r="911" spans="6:25" ht="15.75" customHeight="1" x14ac:dyDescent="0.25">
      <c r="F911" s="12"/>
      <c r="G911" s="12"/>
      <c r="U911" s="9"/>
      <c r="V911" s="9"/>
      <c r="W911" s="9"/>
      <c r="X911" s="9"/>
      <c r="Y911" s="9"/>
    </row>
    <row r="912" spans="6:25" ht="15.75" customHeight="1" x14ac:dyDescent="0.25">
      <c r="F912" s="12"/>
      <c r="G912" s="12"/>
      <c r="U912" s="9"/>
      <c r="V912" s="9"/>
      <c r="W912" s="9"/>
      <c r="X912" s="9"/>
      <c r="Y912" s="9"/>
    </row>
    <row r="913" spans="6:25" ht="15.75" customHeight="1" x14ac:dyDescent="0.25">
      <c r="F913" s="12"/>
      <c r="G913" s="12"/>
      <c r="U913" s="9"/>
      <c r="V913" s="9"/>
      <c r="W913" s="9"/>
      <c r="X913" s="9"/>
      <c r="Y913" s="9"/>
    </row>
    <row r="914" spans="6:25" ht="15.75" customHeight="1" x14ac:dyDescent="0.25">
      <c r="F914" s="12"/>
      <c r="G914" s="12"/>
      <c r="U914" s="9"/>
      <c r="V914" s="9"/>
      <c r="W914" s="9"/>
      <c r="X914" s="9"/>
      <c r="Y914" s="9"/>
    </row>
    <row r="915" spans="6:25" ht="15.75" customHeight="1" x14ac:dyDescent="0.25">
      <c r="F915" s="12"/>
      <c r="G915" s="12"/>
      <c r="U915" s="9"/>
      <c r="V915" s="9"/>
      <c r="W915" s="9"/>
      <c r="X915" s="9"/>
      <c r="Y915" s="9"/>
    </row>
    <row r="916" spans="6:25" ht="15.75" customHeight="1" x14ac:dyDescent="0.25">
      <c r="F916" s="12"/>
      <c r="G916" s="12"/>
      <c r="U916" s="9"/>
      <c r="V916" s="9"/>
      <c r="W916" s="9"/>
      <c r="X916" s="9"/>
      <c r="Y916" s="9"/>
    </row>
    <row r="917" spans="6:25" ht="15.75" customHeight="1" x14ac:dyDescent="0.25">
      <c r="F917" s="12"/>
      <c r="G917" s="12"/>
      <c r="U917" s="9"/>
      <c r="V917" s="9"/>
      <c r="W917" s="9"/>
      <c r="X917" s="9"/>
      <c r="Y917" s="9"/>
    </row>
    <row r="918" spans="6:25" ht="15.75" customHeight="1" x14ac:dyDescent="0.25">
      <c r="F918" s="12"/>
      <c r="G918" s="12"/>
      <c r="U918" s="9"/>
      <c r="V918" s="9"/>
      <c r="W918" s="9"/>
      <c r="X918" s="9"/>
      <c r="Y918" s="9"/>
    </row>
    <row r="919" spans="6:25" ht="15.75" customHeight="1" x14ac:dyDescent="0.25">
      <c r="F919" s="12"/>
      <c r="G919" s="12"/>
      <c r="U919" s="9"/>
      <c r="V919" s="9"/>
      <c r="W919" s="9"/>
      <c r="X919" s="9"/>
      <c r="Y919" s="9"/>
    </row>
    <row r="920" spans="6:25" ht="15.75" customHeight="1" x14ac:dyDescent="0.25">
      <c r="F920" s="12"/>
      <c r="G920" s="12"/>
      <c r="U920" s="9"/>
      <c r="V920" s="9"/>
      <c r="W920" s="9"/>
      <c r="X920" s="9"/>
      <c r="Y920" s="9"/>
    </row>
    <row r="921" spans="6:25" ht="15.75" customHeight="1" x14ac:dyDescent="0.25">
      <c r="F921" s="12"/>
      <c r="G921" s="12"/>
      <c r="U921" s="9"/>
      <c r="V921" s="9"/>
      <c r="W921" s="9"/>
      <c r="X921" s="9"/>
      <c r="Y921" s="9"/>
    </row>
    <row r="922" spans="6:25" ht="15.75" customHeight="1" x14ac:dyDescent="0.25">
      <c r="F922" s="12"/>
      <c r="G922" s="12"/>
      <c r="U922" s="9"/>
      <c r="V922" s="9"/>
      <c r="W922" s="9"/>
      <c r="X922" s="9"/>
      <c r="Y922" s="9"/>
    </row>
    <row r="923" spans="6:25" ht="15.75" customHeight="1" x14ac:dyDescent="0.25">
      <c r="F923" s="12"/>
      <c r="G923" s="12"/>
      <c r="U923" s="9"/>
      <c r="V923" s="9"/>
      <c r="W923" s="9"/>
      <c r="X923" s="9"/>
      <c r="Y923" s="9"/>
    </row>
    <row r="924" spans="6:25" ht="15.75" customHeight="1" x14ac:dyDescent="0.25">
      <c r="F924" s="12"/>
      <c r="G924" s="12"/>
      <c r="U924" s="9"/>
      <c r="V924" s="9"/>
      <c r="W924" s="9"/>
      <c r="X924" s="9"/>
      <c r="Y924" s="9"/>
    </row>
    <row r="925" spans="6:25" ht="15.75" customHeight="1" x14ac:dyDescent="0.25">
      <c r="F925" s="12"/>
      <c r="G925" s="12"/>
      <c r="U925" s="9"/>
      <c r="V925" s="9"/>
      <c r="W925" s="9"/>
      <c r="X925" s="9"/>
      <c r="Y925" s="9"/>
    </row>
    <row r="926" spans="6:25" ht="15.75" customHeight="1" x14ac:dyDescent="0.25">
      <c r="F926" s="12"/>
      <c r="G926" s="12"/>
      <c r="U926" s="9"/>
      <c r="V926" s="9"/>
      <c r="W926" s="9"/>
      <c r="X926" s="9"/>
      <c r="Y926" s="9"/>
    </row>
    <row r="927" spans="6:25" ht="15.75" customHeight="1" x14ac:dyDescent="0.25">
      <c r="F927" s="12"/>
      <c r="G927" s="12"/>
      <c r="U927" s="9"/>
      <c r="V927" s="9"/>
      <c r="W927" s="9"/>
      <c r="X927" s="9"/>
      <c r="Y927" s="9"/>
    </row>
    <row r="928" spans="6:25" ht="15.75" customHeight="1" x14ac:dyDescent="0.25">
      <c r="F928" s="12"/>
      <c r="G928" s="12"/>
      <c r="U928" s="9"/>
      <c r="V928" s="9"/>
      <c r="W928" s="9"/>
      <c r="X928" s="9"/>
      <c r="Y928" s="9"/>
    </row>
    <row r="929" spans="6:25" ht="15.75" customHeight="1" x14ac:dyDescent="0.25">
      <c r="F929" s="12"/>
      <c r="G929" s="12"/>
      <c r="U929" s="9"/>
      <c r="V929" s="9"/>
      <c r="W929" s="9"/>
      <c r="X929" s="9"/>
      <c r="Y929" s="9"/>
    </row>
    <row r="930" spans="6:25" ht="15.75" customHeight="1" x14ac:dyDescent="0.25">
      <c r="F930" s="12"/>
      <c r="G930" s="12"/>
      <c r="U930" s="9"/>
      <c r="V930" s="9"/>
      <c r="W930" s="9"/>
      <c r="X930" s="9"/>
      <c r="Y930" s="9"/>
    </row>
    <row r="931" spans="6:25" ht="15.75" customHeight="1" x14ac:dyDescent="0.25">
      <c r="F931" s="12"/>
      <c r="G931" s="12"/>
      <c r="U931" s="9"/>
      <c r="V931" s="9"/>
      <c r="W931" s="9"/>
      <c r="X931" s="9"/>
      <c r="Y931" s="9"/>
    </row>
    <row r="932" spans="6:25" ht="15.75" customHeight="1" x14ac:dyDescent="0.25">
      <c r="F932" s="12"/>
      <c r="G932" s="12"/>
      <c r="U932" s="9"/>
      <c r="V932" s="9"/>
      <c r="W932" s="9"/>
      <c r="X932" s="9"/>
      <c r="Y932" s="9"/>
    </row>
    <row r="933" spans="6:25" ht="15.75" customHeight="1" x14ac:dyDescent="0.25">
      <c r="F933" s="12"/>
      <c r="G933" s="12"/>
      <c r="U933" s="9"/>
      <c r="V933" s="9"/>
      <c r="W933" s="9"/>
      <c r="X933" s="9"/>
      <c r="Y933" s="9"/>
    </row>
    <row r="934" spans="6:25" ht="15.75" customHeight="1" x14ac:dyDescent="0.25">
      <c r="F934" s="12"/>
      <c r="G934" s="12"/>
      <c r="U934" s="9"/>
      <c r="V934" s="9"/>
      <c r="W934" s="9"/>
      <c r="X934" s="9"/>
      <c r="Y934" s="9"/>
    </row>
    <row r="935" spans="6:25" ht="15.75" customHeight="1" x14ac:dyDescent="0.25">
      <c r="F935" s="12"/>
      <c r="G935" s="12"/>
      <c r="U935" s="9"/>
      <c r="V935" s="9"/>
      <c r="W935" s="9"/>
      <c r="X935" s="9"/>
      <c r="Y935" s="9"/>
    </row>
    <row r="936" spans="6:25" ht="15.75" customHeight="1" x14ac:dyDescent="0.25">
      <c r="F936" s="12"/>
      <c r="G936" s="12"/>
      <c r="U936" s="9"/>
      <c r="V936" s="9"/>
      <c r="W936" s="9"/>
      <c r="X936" s="9"/>
      <c r="Y936" s="9"/>
    </row>
    <row r="937" spans="6:25" ht="15.75" customHeight="1" x14ac:dyDescent="0.25">
      <c r="F937" s="12"/>
      <c r="G937" s="12"/>
      <c r="U937" s="9"/>
      <c r="V937" s="9"/>
      <c r="W937" s="9"/>
      <c r="X937" s="9"/>
      <c r="Y937" s="9"/>
    </row>
    <row r="938" spans="6:25" ht="15.75" customHeight="1" x14ac:dyDescent="0.25">
      <c r="F938" s="12"/>
      <c r="G938" s="12"/>
      <c r="U938" s="9"/>
      <c r="V938" s="9"/>
      <c r="W938" s="9"/>
      <c r="X938" s="9"/>
      <c r="Y938" s="9"/>
    </row>
    <row r="939" spans="6:25" ht="15.75" customHeight="1" x14ac:dyDescent="0.25">
      <c r="F939" s="12"/>
      <c r="G939" s="12"/>
      <c r="U939" s="9"/>
      <c r="V939" s="9"/>
      <c r="W939" s="9"/>
      <c r="X939" s="9"/>
      <c r="Y939" s="9"/>
    </row>
    <row r="940" spans="6:25" ht="15.75" customHeight="1" x14ac:dyDescent="0.25">
      <c r="F940" s="12"/>
      <c r="G940" s="12"/>
      <c r="U940" s="9"/>
      <c r="V940" s="9"/>
      <c r="W940" s="9"/>
      <c r="X940" s="9"/>
      <c r="Y940" s="9"/>
    </row>
    <row r="941" spans="6:25" ht="15.75" customHeight="1" x14ac:dyDescent="0.25">
      <c r="F941" s="12"/>
      <c r="G941" s="12"/>
      <c r="U941" s="9"/>
      <c r="V941" s="9"/>
      <c r="W941" s="9"/>
      <c r="X941" s="9"/>
      <c r="Y941" s="9"/>
    </row>
    <row r="942" spans="6:25" ht="15.75" customHeight="1" x14ac:dyDescent="0.25">
      <c r="F942" s="12"/>
      <c r="G942" s="12"/>
      <c r="U942" s="9"/>
      <c r="V942" s="9"/>
      <c r="W942" s="9"/>
      <c r="X942" s="9"/>
      <c r="Y942" s="9"/>
    </row>
    <row r="943" spans="6:25" ht="15.75" customHeight="1" x14ac:dyDescent="0.25">
      <c r="F943" s="12"/>
      <c r="G943" s="12"/>
      <c r="U943" s="9"/>
      <c r="V943" s="9"/>
      <c r="W943" s="9"/>
      <c r="X943" s="9"/>
      <c r="Y943" s="9"/>
    </row>
    <row r="944" spans="6:25" ht="15.75" customHeight="1" x14ac:dyDescent="0.25">
      <c r="F944" s="12"/>
      <c r="G944" s="12"/>
      <c r="U944" s="9"/>
      <c r="V944" s="9"/>
      <c r="W944" s="9"/>
      <c r="X944" s="9"/>
      <c r="Y944" s="9"/>
    </row>
    <row r="945" spans="6:25" ht="15.75" customHeight="1" x14ac:dyDescent="0.25">
      <c r="F945" s="12"/>
      <c r="G945" s="12"/>
      <c r="U945" s="9"/>
      <c r="V945" s="9"/>
      <c r="W945" s="9"/>
      <c r="X945" s="9"/>
      <c r="Y945" s="9"/>
    </row>
    <row r="946" spans="6:25" ht="15.75" customHeight="1" x14ac:dyDescent="0.25">
      <c r="F946" s="12"/>
      <c r="G946" s="12"/>
      <c r="U946" s="9"/>
      <c r="V946" s="9"/>
      <c r="W946" s="9"/>
      <c r="X946" s="9"/>
      <c r="Y946" s="9"/>
    </row>
    <row r="947" spans="6:25" ht="15.75" customHeight="1" x14ac:dyDescent="0.25">
      <c r="F947" s="12"/>
      <c r="G947" s="12"/>
      <c r="U947" s="9"/>
      <c r="V947" s="9"/>
      <c r="W947" s="9"/>
      <c r="X947" s="9"/>
      <c r="Y947" s="9"/>
    </row>
    <row r="948" spans="6:25" ht="15.75" customHeight="1" x14ac:dyDescent="0.25">
      <c r="F948" s="12"/>
      <c r="G948" s="12"/>
      <c r="U948" s="9"/>
      <c r="V948" s="9"/>
      <c r="W948" s="9"/>
      <c r="X948" s="9"/>
      <c r="Y948" s="9"/>
    </row>
    <row r="949" spans="6:25" ht="15.75" customHeight="1" x14ac:dyDescent="0.25">
      <c r="F949" s="12"/>
      <c r="G949" s="12"/>
      <c r="U949" s="9"/>
      <c r="V949" s="9"/>
      <c r="W949" s="9"/>
      <c r="X949" s="9"/>
      <c r="Y949" s="9"/>
    </row>
    <row r="950" spans="6:25" ht="15.75" customHeight="1" x14ac:dyDescent="0.25">
      <c r="F950" s="12"/>
      <c r="G950" s="12"/>
      <c r="U950" s="9"/>
      <c r="V950" s="9"/>
      <c r="W950" s="9"/>
      <c r="X950" s="9"/>
      <c r="Y950" s="9"/>
    </row>
    <row r="951" spans="6:25" ht="15.75" customHeight="1" x14ac:dyDescent="0.25">
      <c r="F951" s="12"/>
      <c r="G951" s="12"/>
      <c r="U951" s="9"/>
      <c r="V951" s="9"/>
      <c r="W951" s="9"/>
      <c r="X951" s="9"/>
      <c r="Y951" s="9"/>
    </row>
    <row r="952" spans="6:25" ht="15.75" customHeight="1" x14ac:dyDescent="0.25">
      <c r="F952" s="12"/>
      <c r="G952" s="12"/>
      <c r="U952" s="9"/>
      <c r="V952" s="9"/>
      <c r="W952" s="9"/>
      <c r="X952" s="9"/>
      <c r="Y952" s="9"/>
    </row>
    <row r="953" spans="6:25" ht="15.75" customHeight="1" x14ac:dyDescent="0.25">
      <c r="F953" s="12"/>
      <c r="G953" s="12"/>
      <c r="U953" s="9"/>
      <c r="V953" s="9"/>
      <c r="W953" s="9"/>
      <c r="X953" s="9"/>
      <c r="Y953" s="9"/>
    </row>
    <row r="954" spans="6:25" ht="15.75" customHeight="1" x14ac:dyDescent="0.25">
      <c r="F954" s="12"/>
      <c r="G954" s="12"/>
      <c r="U954" s="9"/>
      <c r="V954" s="9"/>
      <c r="W954" s="9"/>
      <c r="X954" s="9"/>
      <c r="Y954" s="9"/>
    </row>
    <row r="955" spans="6:25" ht="15.75" customHeight="1" x14ac:dyDescent="0.25">
      <c r="F955" s="12"/>
      <c r="G955" s="12"/>
      <c r="U955" s="9"/>
      <c r="V955" s="9"/>
      <c r="W955" s="9"/>
      <c r="X955" s="9"/>
      <c r="Y955" s="9"/>
    </row>
    <row r="956" spans="6:25" ht="15.75" customHeight="1" x14ac:dyDescent="0.25">
      <c r="F956" s="12"/>
      <c r="G956" s="12"/>
      <c r="U956" s="9"/>
      <c r="V956" s="9"/>
      <c r="W956" s="9"/>
      <c r="X956" s="9"/>
      <c r="Y956" s="9"/>
    </row>
    <row r="957" spans="6:25" ht="15.75" customHeight="1" x14ac:dyDescent="0.25">
      <c r="F957" s="12"/>
      <c r="G957" s="12"/>
      <c r="U957" s="9"/>
      <c r="V957" s="9"/>
      <c r="W957" s="9"/>
      <c r="X957" s="9"/>
      <c r="Y957" s="9"/>
    </row>
    <row r="958" spans="6:25" ht="15.75" customHeight="1" x14ac:dyDescent="0.25">
      <c r="F958" s="12"/>
      <c r="G958" s="12"/>
      <c r="U958" s="9"/>
      <c r="V958" s="9"/>
      <c r="W958" s="9"/>
      <c r="X958" s="9"/>
      <c r="Y958" s="9"/>
    </row>
    <row r="959" spans="6:25" ht="15.75" customHeight="1" x14ac:dyDescent="0.25">
      <c r="F959" s="12"/>
      <c r="G959" s="12"/>
      <c r="U959" s="9"/>
      <c r="V959" s="9"/>
      <c r="W959" s="9"/>
      <c r="X959" s="9"/>
      <c r="Y959" s="9"/>
    </row>
    <row r="960" spans="6:25" ht="15.75" customHeight="1" x14ac:dyDescent="0.25">
      <c r="F960" s="12"/>
      <c r="G960" s="12"/>
      <c r="U960" s="9"/>
      <c r="V960" s="9"/>
      <c r="W960" s="9"/>
      <c r="X960" s="9"/>
      <c r="Y960" s="9"/>
    </row>
    <row r="961" spans="6:25" ht="15.75" customHeight="1" x14ac:dyDescent="0.25">
      <c r="F961" s="12"/>
      <c r="G961" s="12"/>
      <c r="U961" s="9"/>
      <c r="V961" s="9"/>
      <c r="W961" s="9"/>
      <c r="X961" s="9"/>
      <c r="Y961" s="9"/>
    </row>
    <row r="962" spans="6:25" ht="15.75" customHeight="1" x14ac:dyDescent="0.25">
      <c r="F962" s="12"/>
      <c r="G962" s="12"/>
      <c r="U962" s="9"/>
      <c r="V962" s="9"/>
      <c r="W962" s="9"/>
      <c r="X962" s="9"/>
      <c r="Y962" s="9"/>
    </row>
    <row r="963" spans="6:25" ht="15.75" customHeight="1" x14ac:dyDescent="0.25">
      <c r="F963" s="12"/>
      <c r="G963" s="12"/>
      <c r="U963" s="9"/>
      <c r="V963" s="9"/>
      <c r="W963" s="9"/>
      <c r="X963" s="9"/>
      <c r="Y963" s="9"/>
    </row>
    <row r="964" spans="6:25" ht="15.75" customHeight="1" x14ac:dyDescent="0.25">
      <c r="F964" s="12"/>
      <c r="G964" s="12"/>
      <c r="U964" s="9"/>
      <c r="V964" s="9"/>
      <c r="W964" s="9"/>
      <c r="X964" s="9"/>
      <c r="Y964" s="9"/>
    </row>
    <row r="965" spans="6:25" ht="15.75" customHeight="1" x14ac:dyDescent="0.25">
      <c r="F965" s="12"/>
      <c r="G965" s="12"/>
      <c r="U965" s="9"/>
      <c r="V965" s="9"/>
      <c r="W965" s="9"/>
      <c r="X965" s="9"/>
      <c r="Y965" s="9"/>
    </row>
    <row r="966" spans="6:25" ht="15.75" customHeight="1" x14ac:dyDescent="0.25">
      <c r="F966" s="12"/>
      <c r="G966" s="12"/>
      <c r="U966" s="9"/>
      <c r="V966" s="9"/>
      <c r="W966" s="9"/>
      <c r="X966" s="9"/>
      <c r="Y966" s="9"/>
    </row>
    <row r="967" spans="6:25" ht="15.75" customHeight="1" x14ac:dyDescent="0.25">
      <c r="F967" s="12"/>
      <c r="G967" s="12"/>
      <c r="U967" s="9"/>
      <c r="V967" s="9"/>
      <c r="W967" s="9"/>
      <c r="X967" s="9"/>
      <c r="Y967" s="9"/>
    </row>
    <row r="968" spans="6:25" ht="15.75" customHeight="1" x14ac:dyDescent="0.25">
      <c r="F968" s="12"/>
      <c r="G968" s="12"/>
      <c r="U968" s="9"/>
      <c r="V968" s="9"/>
      <c r="W968" s="9"/>
      <c r="X968" s="9"/>
      <c r="Y968" s="9"/>
    </row>
    <row r="969" spans="6:25" ht="15.75" customHeight="1" x14ac:dyDescent="0.25">
      <c r="F969" s="12"/>
      <c r="G969" s="12"/>
      <c r="U969" s="9"/>
      <c r="V969" s="9"/>
      <c r="W969" s="9"/>
      <c r="X969" s="9"/>
      <c r="Y969" s="9"/>
    </row>
    <row r="970" spans="6:25" ht="15.75" customHeight="1" x14ac:dyDescent="0.25">
      <c r="F970" s="12"/>
      <c r="G970" s="12"/>
      <c r="U970" s="9"/>
      <c r="V970" s="9"/>
      <c r="W970" s="9"/>
      <c r="X970" s="9"/>
      <c r="Y970" s="9"/>
    </row>
    <row r="971" spans="6:25" ht="15.75" customHeight="1" x14ac:dyDescent="0.25">
      <c r="F971" s="12"/>
      <c r="G971" s="12"/>
      <c r="U971" s="9"/>
      <c r="V971" s="9"/>
      <c r="W971" s="9"/>
      <c r="X971" s="9"/>
      <c r="Y971" s="9"/>
    </row>
    <row r="972" spans="6:25" ht="15.75" customHeight="1" x14ac:dyDescent="0.25">
      <c r="F972" s="12"/>
      <c r="G972" s="12"/>
      <c r="U972" s="9"/>
      <c r="V972" s="9"/>
      <c r="W972" s="9"/>
      <c r="X972" s="9"/>
      <c r="Y972" s="9"/>
    </row>
    <row r="973" spans="6:25" ht="15.75" customHeight="1" x14ac:dyDescent="0.25">
      <c r="F973" s="12"/>
      <c r="G973" s="12"/>
      <c r="U973" s="9"/>
      <c r="V973" s="9"/>
      <c r="W973" s="9"/>
      <c r="X973" s="9"/>
      <c r="Y973" s="9"/>
    </row>
    <row r="974" spans="6:25" ht="15.75" customHeight="1" x14ac:dyDescent="0.25">
      <c r="F974" s="12"/>
      <c r="G974" s="12"/>
      <c r="U974" s="9"/>
      <c r="V974" s="9"/>
      <c r="W974" s="9"/>
      <c r="X974" s="9"/>
      <c r="Y974" s="9"/>
    </row>
    <row r="975" spans="6:25" ht="15.75" customHeight="1" x14ac:dyDescent="0.25">
      <c r="F975" s="12"/>
      <c r="G975" s="12"/>
      <c r="U975" s="9"/>
      <c r="V975" s="9"/>
      <c r="W975" s="9"/>
      <c r="X975" s="9"/>
      <c r="Y975" s="9"/>
    </row>
    <row r="976" spans="6:25" ht="15.75" customHeight="1" x14ac:dyDescent="0.25">
      <c r="F976" s="12"/>
      <c r="G976" s="12"/>
      <c r="U976" s="9"/>
      <c r="V976" s="9"/>
      <c r="W976" s="9"/>
      <c r="X976" s="9"/>
      <c r="Y976" s="9"/>
    </row>
    <row r="977" spans="6:25" ht="15.75" customHeight="1" x14ac:dyDescent="0.25">
      <c r="F977" s="12"/>
      <c r="G977" s="12"/>
      <c r="U977" s="9"/>
      <c r="V977" s="9"/>
      <c r="W977" s="9"/>
      <c r="X977" s="9"/>
      <c r="Y977" s="9"/>
    </row>
    <row r="978" spans="6:25" ht="15.75" customHeight="1" x14ac:dyDescent="0.25">
      <c r="F978" s="12"/>
      <c r="G978" s="12"/>
      <c r="U978" s="9"/>
      <c r="V978" s="9"/>
      <c r="W978" s="9"/>
      <c r="X978" s="9"/>
      <c r="Y978" s="9"/>
    </row>
    <row r="979" spans="6:25" ht="15.75" customHeight="1" x14ac:dyDescent="0.25">
      <c r="F979" s="12"/>
      <c r="G979" s="12"/>
      <c r="U979" s="9"/>
      <c r="V979" s="9"/>
      <c r="W979" s="9"/>
      <c r="X979" s="9"/>
      <c r="Y979" s="9"/>
    </row>
    <row r="980" spans="6:25" ht="15.75" customHeight="1" x14ac:dyDescent="0.25">
      <c r="F980" s="12"/>
      <c r="G980" s="12"/>
      <c r="U980" s="9"/>
      <c r="V980" s="9"/>
      <c r="W980" s="9"/>
      <c r="X980" s="9"/>
      <c r="Y980" s="9"/>
    </row>
    <row r="981" spans="6:25" ht="15.75" customHeight="1" x14ac:dyDescent="0.25">
      <c r="F981" s="12"/>
      <c r="G981" s="12"/>
      <c r="U981" s="9"/>
      <c r="V981" s="9"/>
      <c r="W981" s="9"/>
      <c r="X981" s="9"/>
      <c r="Y981" s="9"/>
    </row>
    <row r="982" spans="6:25" ht="15.75" customHeight="1" x14ac:dyDescent="0.25">
      <c r="F982" s="12"/>
      <c r="G982" s="12"/>
      <c r="U982" s="9"/>
      <c r="V982" s="9"/>
      <c r="W982" s="9"/>
      <c r="X982" s="9"/>
      <c r="Y982" s="9"/>
    </row>
    <row r="983" spans="6:25" ht="15.75" customHeight="1" x14ac:dyDescent="0.25">
      <c r="F983" s="12"/>
      <c r="G983" s="12"/>
      <c r="U983" s="9"/>
      <c r="V983" s="9"/>
      <c r="W983" s="9"/>
      <c r="X983" s="9"/>
      <c r="Y983" s="9"/>
    </row>
    <row r="984" spans="6:25" ht="15.75" customHeight="1" x14ac:dyDescent="0.25">
      <c r="F984" s="12"/>
      <c r="G984" s="12"/>
      <c r="U984" s="9"/>
      <c r="V984" s="9"/>
      <c r="W984" s="9"/>
      <c r="X984" s="9"/>
      <c r="Y984" s="9"/>
    </row>
    <row r="985" spans="6:25" ht="15.75" customHeight="1" x14ac:dyDescent="0.25">
      <c r="F985" s="12"/>
      <c r="G985" s="12"/>
      <c r="U985" s="9"/>
      <c r="V985" s="9"/>
      <c r="W985" s="9"/>
      <c r="X985" s="9"/>
      <c r="Y985" s="9"/>
    </row>
    <row r="986" spans="6:25" ht="15.75" customHeight="1" x14ac:dyDescent="0.25">
      <c r="F986" s="12"/>
      <c r="G986" s="12"/>
      <c r="U986" s="9"/>
      <c r="V986" s="9"/>
      <c r="W986" s="9"/>
      <c r="X986" s="9"/>
      <c r="Y986" s="9"/>
    </row>
    <row r="987" spans="6:25" ht="15.75" customHeight="1" x14ac:dyDescent="0.25">
      <c r="F987" s="12"/>
      <c r="G987" s="12"/>
      <c r="U987" s="9"/>
      <c r="V987" s="9"/>
      <c r="W987" s="9"/>
      <c r="X987" s="9"/>
      <c r="Y987" s="9"/>
    </row>
    <row r="988" spans="6:25" ht="15.75" customHeight="1" x14ac:dyDescent="0.25">
      <c r="F988" s="12"/>
      <c r="G988" s="12"/>
      <c r="U988" s="9"/>
      <c r="V988" s="9"/>
      <c r="W988" s="9"/>
      <c r="X988" s="9"/>
      <c r="Y988" s="9"/>
    </row>
    <row r="989" spans="6:25" ht="15.75" customHeight="1" x14ac:dyDescent="0.25">
      <c r="F989" s="12"/>
      <c r="G989" s="12"/>
      <c r="U989" s="9"/>
      <c r="V989" s="9"/>
      <c r="W989" s="9"/>
      <c r="X989" s="9"/>
      <c r="Y989" s="9"/>
    </row>
    <row r="990" spans="6:25" ht="15.75" customHeight="1" x14ac:dyDescent="0.25">
      <c r="F990" s="12"/>
      <c r="G990" s="12"/>
      <c r="U990" s="9"/>
      <c r="V990" s="9"/>
      <c r="W990" s="9"/>
      <c r="X990" s="9"/>
      <c r="Y990" s="9"/>
    </row>
    <row r="991" spans="6:25" ht="15.75" customHeight="1" x14ac:dyDescent="0.25">
      <c r="F991" s="12"/>
      <c r="G991" s="12"/>
      <c r="U991" s="9"/>
      <c r="V991" s="9"/>
      <c r="W991" s="9"/>
      <c r="X991" s="9"/>
      <c r="Y991" s="9"/>
    </row>
    <row r="992" spans="6:25" ht="15.75" customHeight="1" x14ac:dyDescent="0.25">
      <c r="F992" s="12"/>
      <c r="G992" s="12"/>
      <c r="U992" s="9"/>
      <c r="V992" s="9"/>
      <c r="W992" s="9"/>
      <c r="X992" s="9"/>
      <c r="Y992" s="9"/>
    </row>
    <row r="993" spans="6:25" ht="15.75" customHeight="1" x14ac:dyDescent="0.25">
      <c r="F993" s="12"/>
      <c r="G993" s="12"/>
      <c r="U993" s="9"/>
      <c r="V993" s="9"/>
      <c r="W993" s="9"/>
      <c r="X993" s="9"/>
      <c r="Y993" s="9"/>
    </row>
    <row r="994" spans="6:25" ht="15.75" customHeight="1" x14ac:dyDescent="0.25">
      <c r="F994" s="12"/>
      <c r="G994" s="12"/>
      <c r="U994" s="9"/>
      <c r="V994" s="9"/>
      <c r="W994" s="9"/>
      <c r="X994" s="9"/>
      <c r="Y994" s="9"/>
    </row>
    <row r="995" spans="6:25" ht="15.75" customHeight="1" x14ac:dyDescent="0.25">
      <c r="F995" s="12"/>
      <c r="G995" s="12"/>
      <c r="U995" s="9"/>
      <c r="V995" s="9"/>
      <c r="W995" s="9"/>
      <c r="X995" s="9"/>
      <c r="Y995" s="9"/>
    </row>
    <row r="996" spans="6:25" ht="15.75" customHeight="1" x14ac:dyDescent="0.25">
      <c r="F996" s="12"/>
      <c r="G996" s="12"/>
      <c r="U996" s="9"/>
      <c r="V996" s="9"/>
      <c r="W996" s="9"/>
      <c r="X996" s="9"/>
      <c r="Y996" s="9"/>
    </row>
    <row r="997" spans="6:25" ht="15.75" customHeight="1" x14ac:dyDescent="0.25">
      <c r="F997" s="12"/>
      <c r="G997" s="12"/>
      <c r="U997" s="9"/>
      <c r="V997" s="9"/>
      <c r="W997" s="9"/>
      <c r="X997" s="9"/>
      <c r="Y997" s="9"/>
    </row>
    <row r="998" spans="6:25" ht="15.75" customHeight="1" x14ac:dyDescent="0.25">
      <c r="F998" s="12"/>
      <c r="G998" s="12"/>
      <c r="U998" s="9"/>
      <c r="V998" s="9"/>
      <c r="W998" s="9"/>
      <c r="X998" s="9"/>
      <c r="Y998" s="9"/>
    </row>
    <row r="999" spans="6:25" ht="15.75" customHeight="1" x14ac:dyDescent="0.25">
      <c r="F999" s="12"/>
      <c r="G999" s="12"/>
      <c r="U999" s="9"/>
      <c r="V999" s="9"/>
      <c r="W999" s="9"/>
      <c r="X999" s="9"/>
      <c r="Y999" s="9"/>
    </row>
    <row r="1000" spans="6:25" ht="15.75" customHeight="1" x14ac:dyDescent="0.25">
      <c r="F1000" s="12"/>
      <c r="G1000" s="12"/>
      <c r="U1000" s="9"/>
      <c r="V1000" s="9"/>
      <c r="W1000" s="9"/>
      <c r="X1000" s="9"/>
      <c r="Y1000" s="9"/>
    </row>
    <row r="1001" spans="6:25" ht="15.75" customHeight="1" x14ac:dyDescent="0.25">
      <c r="F1001" s="12"/>
      <c r="G1001" s="12"/>
      <c r="U1001" s="9"/>
      <c r="V1001" s="9"/>
      <c r="W1001" s="9"/>
      <c r="X1001" s="9"/>
      <c r="Y1001" s="9"/>
    </row>
    <row r="1002" spans="6:25" ht="15.75" customHeight="1" x14ac:dyDescent="0.25">
      <c r="F1002" s="12"/>
      <c r="G1002" s="12"/>
      <c r="U1002" s="9"/>
      <c r="V1002" s="9"/>
      <c r="W1002" s="9"/>
      <c r="X1002" s="9"/>
      <c r="Y1002" s="9"/>
    </row>
    <row r="1003" spans="6:25" ht="15.75" customHeight="1" x14ac:dyDescent="0.25">
      <c r="F1003" s="12"/>
      <c r="G1003" s="12"/>
      <c r="U1003" s="9"/>
      <c r="V1003" s="9"/>
      <c r="W1003" s="9"/>
      <c r="X1003" s="9"/>
      <c r="Y1003" s="9"/>
    </row>
    <row r="1004" spans="6:25" ht="15.75" customHeight="1" x14ac:dyDescent="0.25">
      <c r="F1004" s="12"/>
      <c r="G1004" s="12"/>
      <c r="U1004" s="9"/>
      <c r="V1004" s="9"/>
      <c r="W1004" s="9"/>
      <c r="X1004" s="9"/>
      <c r="Y1004" s="9"/>
    </row>
    <row r="1005" spans="6:25" ht="15.75" customHeight="1" x14ac:dyDescent="0.25">
      <c r="F1005" s="12"/>
      <c r="G1005" s="12"/>
      <c r="U1005" s="9"/>
      <c r="V1005" s="9"/>
      <c r="W1005" s="9"/>
      <c r="X1005" s="9"/>
      <c r="Y1005" s="9"/>
    </row>
    <row r="1006" spans="6:25" ht="15.75" customHeight="1" x14ac:dyDescent="0.25">
      <c r="F1006" s="12"/>
      <c r="G1006" s="12"/>
      <c r="U1006" s="9"/>
      <c r="V1006" s="9"/>
      <c r="W1006" s="9"/>
      <c r="X1006" s="9"/>
      <c r="Y1006" s="9"/>
    </row>
    <row r="1007" spans="6:25" ht="15.75" customHeight="1" x14ac:dyDescent="0.25">
      <c r="F1007" s="12"/>
      <c r="G1007" s="12"/>
      <c r="U1007" s="9"/>
      <c r="V1007" s="9"/>
      <c r="W1007" s="9"/>
      <c r="X1007" s="9"/>
      <c r="Y1007" s="9"/>
    </row>
    <row r="1008" spans="6:25" ht="15.75" customHeight="1" x14ac:dyDescent="0.25">
      <c r="F1008" s="12"/>
      <c r="G1008" s="12"/>
      <c r="U1008" s="9"/>
      <c r="V1008" s="9"/>
      <c r="W1008" s="9"/>
      <c r="X1008" s="9"/>
      <c r="Y1008" s="9"/>
    </row>
    <row r="1009" spans="6:25" ht="15.75" customHeight="1" x14ac:dyDescent="0.25">
      <c r="F1009" s="12"/>
      <c r="G1009" s="12"/>
      <c r="U1009" s="9"/>
      <c r="V1009" s="9"/>
      <c r="W1009" s="9"/>
      <c r="X1009" s="9"/>
      <c r="Y1009" s="9"/>
    </row>
    <row r="1010" spans="6:25" ht="15.75" customHeight="1" x14ac:dyDescent="0.25">
      <c r="F1010" s="12"/>
      <c r="G1010" s="12"/>
      <c r="U1010" s="9"/>
      <c r="V1010" s="9"/>
      <c r="W1010" s="9"/>
      <c r="X1010" s="9"/>
      <c r="Y1010" s="9"/>
    </row>
    <row r="1011" spans="6:25" ht="15.75" customHeight="1" x14ac:dyDescent="0.25">
      <c r="F1011" s="12"/>
      <c r="G1011" s="12"/>
      <c r="U1011" s="9"/>
      <c r="V1011" s="9"/>
      <c r="W1011" s="9"/>
      <c r="X1011" s="9"/>
      <c r="Y1011" s="9"/>
    </row>
    <row r="1012" spans="6:25" ht="15.75" customHeight="1" x14ac:dyDescent="0.25">
      <c r="F1012" s="12"/>
      <c r="G1012" s="12"/>
      <c r="U1012" s="9"/>
      <c r="V1012" s="9"/>
      <c r="W1012" s="9"/>
      <c r="X1012" s="9"/>
      <c r="Y1012" s="9"/>
    </row>
  </sheetData>
  <sheetProtection sheet="1" objects="1" scenarios="1"/>
  <mergeCells count="52">
    <mergeCell ref="F7:N7"/>
    <mergeCell ref="R22:Z22"/>
    <mergeCell ref="A1:D1"/>
    <mergeCell ref="C2:D2"/>
    <mergeCell ref="C4:D4"/>
    <mergeCell ref="C6:D6"/>
    <mergeCell ref="C7:D7"/>
    <mergeCell ref="C5:D5"/>
    <mergeCell ref="A3:B3"/>
    <mergeCell ref="A2:B2"/>
    <mergeCell ref="A5:B5"/>
    <mergeCell ref="A4:B4"/>
    <mergeCell ref="A14:B14"/>
    <mergeCell ref="A13:B13"/>
    <mergeCell ref="A12:B12"/>
    <mergeCell ref="A11:B11"/>
    <mergeCell ref="A25:B25"/>
    <mergeCell ref="A24:B24"/>
    <mergeCell ref="A16:D16"/>
    <mergeCell ref="A7:B7"/>
    <mergeCell ref="A6:B6"/>
    <mergeCell ref="A10:B10"/>
    <mergeCell ref="A9:D9"/>
    <mergeCell ref="C11:D11"/>
    <mergeCell ref="C10:D10"/>
    <mergeCell ref="C14:D14"/>
    <mergeCell ref="C13:D13"/>
    <mergeCell ref="C12:D12"/>
    <mergeCell ref="A29:B29"/>
    <mergeCell ref="A30:B30"/>
    <mergeCell ref="A31:B31"/>
    <mergeCell ref="K1:N1"/>
    <mergeCell ref="K4:L4"/>
    <mergeCell ref="K3:L3"/>
    <mergeCell ref="K2:L2"/>
    <mergeCell ref="M2:N2"/>
    <mergeCell ref="M3:N3"/>
    <mergeCell ref="M4:N4"/>
    <mergeCell ref="F19:O19"/>
    <mergeCell ref="A18:B18"/>
    <mergeCell ref="A23:B23"/>
    <mergeCell ref="A28:B28"/>
    <mergeCell ref="A27:B27"/>
    <mergeCell ref="A26:B26"/>
    <mergeCell ref="F1:I1"/>
    <mergeCell ref="F2:G2"/>
    <mergeCell ref="F3:G3"/>
    <mergeCell ref="F4:G4"/>
    <mergeCell ref="F5:G5"/>
    <mergeCell ref="H5:I5"/>
    <mergeCell ref="H2:I2"/>
    <mergeCell ref="H3:I3"/>
  </mergeCells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Richey</dc:creator>
  <cp:lastModifiedBy>Jared Richey</cp:lastModifiedBy>
  <dcterms:created xsi:type="dcterms:W3CDTF">2025-06-12T14:54:40Z</dcterms:created>
  <dcterms:modified xsi:type="dcterms:W3CDTF">2025-11-01T02:02:52Z</dcterms:modified>
</cp:coreProperties>
</file>